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1351" documentId="13_ncr:1_{59712B5A-F36E-4425-B958-89E3828FC91C}" xr6:coauthVersionLast="47" xr6:coauthVersionMax="47" xr10:uidLastSave="{F3FAB89F-1343-4455-AC74-74A13D1006D5}"/>
  <workbookProtection workbookAlgorithmName="SHA-512" workbookHashValue="FwvTDrXFGBxHnH2HZUBaXTQKtRDlO6HfUCB4gaBXD1pPwZEA56RZGrYcSo8vlZWQ7FYt2yRtNJ/G3NOn+y/WcA==" workbookSaltValue="lnfF7hr7bByBOC9f86q5KA==" workbookSpinCount="100000" lockStructure="1"/>
  <bookViews>
    <workbookView xWindow="-120" yWindow="-120" windowWidth="29040" windowHeight="15720" activeTab="1" xr2:uid="{6CFB74DE-8B1B-4A7D-9277-E21A66240A72}"/>
  </bookViews>
  <sheets>
    <sheet name="Toelichting bij invullen" sheetId="11" r:id="rId1"/>
    <sheet name="1. Begroting" sheetId="1" r:id="rId2"/>
    <sheet name="2. Uitgavenplanning" sheetId="3" r:id="rId3"/>
    <sheet name="3. Dekkingsplan" sheetId="4" r:id="rId4"/>
    <sheet name="4. Samenvatting" sheetId="5" r:id="rId5"/>
    <sheet name="Niet aan komen" sheetId="2" state="hidden" r:id="rId6"/>
  </sheets>
  <definedNames>
    <definedName name="Selectie_tarief">'Niet aan komen'!$I$18:$J$25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C16" i="5"/>
  <c r="D18" i="4"/>
  <c r="C13" i="4"/>
  <c r="I3" i="3"/>
  <c r="I4" i="3"/>
  <c r="C22" i="5" l="1"/>
  <c r="F20" i="5"/>
  <c r="E20" i="5"/>
  <c r="D20" i="5"/>
  <c r="C20" i="5"/>
  <c r="C13" i="5"/>
  <c r="C44" i="4" l="1"/>
  <c r="C29" i="4"/>
  <c r="C15" i="5" s="1"/>
  <c r="C36" i="4"/>
  <c r="C14" i="5"/>
  <c r="C38" i="4" l="1"/>
  <c r="H41" i="3"/>
  <c r="F28" i="3"/>
  <c r="F27" i="3"/>
  <c r="F26" i="3"/>
  <c r="F25" i="3"/>
  <c r="F24" i="3"/>
  <c r="F23" i="3"/>
  <c r="F22" i="3"/>
  <c r="F21" i="3"/>
  <c r="F20" i="3"/>
  <c r="F19" i="3"/>
  <c r="F18" i="3"/>
  <c r="F17" i="3"/>
  <c r="F16" i="3"/>
  <c r="F15" i="3"/>
  <c r="F14" i="3"/>
  <c r="E40" i="3"/>
  <c r="E39" i="3"/>
  <c r="E38" i="3"/>
  <c r="E37" i="3"/>
  <c r="E36" i="3"/>
  <c r="E35" i="3"/>
  <c r="E34" i="3"/>
  <c r="E33" i="3"/>
  <c r="E28" i="3"/>
  <c r="E27" i="3"/>
  <c r="E26" i="3"/>
  <c r="E25" i="3"/>
  <c r="E24" i="3"/>
  <c r="E23" i="3"/>
  <c r="E22" i="3"/>
  <c r="E21" i="3"/>
  <c r="E20" i="3"/>
  <c r="E19" i="3"/>
  <c r="E18" i="3"/>
  <c r="E17" i="3"/>
  <c r="E16" i="3"/>
  <c r="E15" i="3"/>
  <c r="C40" i="3"/>
  <c r="C39" i="3"/>
  <c r="C38" i="3"/>
  <c r="C37" i="3"/>
  <c r="C36" i="3"/>
  <c r="C35" i="3"/>
  <c r="C34" i="3"/>
  <c r="C33" i="3"/>
  <c r="C28" i="3"/>
  <c r="C27" i="3"/>
  <c r="C26" i="3"/>
  <c r="C25" i="3"/>
  <c r="C24" i="3"/>
  <c r="C23" i="3"/>
  <c r="C22" i="3"/>
  <c r="C21" i="3"/>
  <c r="C20" i="3"/>
  <c r="C19" i="3"/>
  <c r="C18" i="3"/>
  <c r="C17" i="3"/>
  <c r="C16" i="3"/>
  <c r="C15" i="3"/>
  <c r="B40" i="3"/>
  <c r="B39" i="3"/>
  <c r="B38" i="3"/>
  <c r="B37" i="3"/>
  <c r="B36" i="3"/>
  <c r="B35" i="3"/>
  <c r="B34" i="3"/>
  <c r="B33" i="3"/>
  <c r="B15" i="3"/>
  <c r="B16" i="3"/>
  <c r="B17" i="3"/>
  <c r="B18" i="3"/>
  <c r="B19" i="3"/>
  <c r="B20" i="3"/>
  <c r="B21" i="3"/>
  <c r="B22" i="3"/>
  <c r="B23" i="3"/>
  <c r="B24" i="3"/>
  <c r="B25" i="3"/>
  <c r="B26" i="3"/>
  <c r="B27" i="3"/>
  <c r="B28" i="3"/>
  <c r="B14" i="3"/>
  <c r="Q41" i="1"/>
  <c r="P34" i="1"/>
  <c r="Q34" i="1" s="1"/>
  <c r="J34" i="1"/>
  <c r="N34" i="1" s="1"/>
  <c r="F34" i="3" s="1"/>
  <c r="J35" i="1"/>
  <c r="F4" i="5"/>
  <c r="F3" i="5"/>
  <c r="C4" i="5"/>
  <c r="C5" i="5"/>
  <c r="C3" i="5"/>
  <c r="C42" i="4" l="1"/>
  <c r="C6" i="4"/>
  <c r="C7" i="4"/>
  <c r="C5" i="4"/>
  <c r="E6" i="4"/>
  <c r="E5" i="4"/>
  <c r="J29" i="3"/>
  <c r="I29" i="3"/>
  <c r="H29" i="3"/>
  <c r="H43" i="3" s="1"/>
  <c r="G29" i="3"/>
  <c r="G43" i="3" s="1"/>
  <c r="E14" i="3"/>
  <c r="C4" i="3"/>
  <c r="C5" i="3"/>
  <c r="C3" i="3"/>
  <c r="C14" i="3"/>
  <c r="O29" i="1"/>
  <c r="P14" i="1"/>
  <c r="J41" i="3"/>
  <c r="I41" i="3"/>
  <c r="G41" i="3"/>
  <c r="P40" i="1"/>
  <c r="P39" i="1"/>
  <c r="P38" i="1"/>
  <c r="P37" i="1"/>
  <c r="P36" i="1"/>
  <c r="P35" i="1"/>
  <c r="P33" i="1"/>
  <c r="P28" i="1"/>
  <c r="P27" i="1"/>
  <c r="P26" i="1"/>
  <c r="P25" i="1"/>
  <c r="P24" i="1"/>
  <c r="P23" i="1"/>
  <c r="P22" i="1"/>
  <c r="P21" i="1"/>
  <c r="P20" i="1"/>
  <c r="P19" i="1"/>
  <c r="P18" i="1"/>
  <c r="P17" i="1"/>
  <c r="P16" i="1"/>
  <c r="P15" i="1"/>
  <c r="D33" i="4" l="1"/>
  <c r="D40" i="4"/>
  <c r="C46" i="4"/>
  <c r="D20" i="4"/>
  <c r="D19" i="4"/>
  <c r="D10" i="4"/>
  <c r="D27" i="4"/>
  <c r="D22" i="4"/>
  <c r="D28" i="4"/>
  <c r="D34" i="4"/>
  <c r="D32" i="4"/>
  <c r="D12" i="4"/>
  <c r="D26" i="4"/>
  <c r="D25" i="4"/>
  <c r="D24" i="4"/>
  <c r="D21" i="4"/>
  <c r="D35" i="4"/>
  <c r="D38" i="4"/>
  <c r="J43" i="3"/>
  <c r="I43" i="3"/>
  <c r="L43" i="3"/>
  <c r="J40" i="1"/>
  <c r="J39" i="1"/>
  <c r="J38" i="1"/>
  <c r="J37" i="1"/>
  <c r="J36" i="1"/>
  <c r="J33" i="1"/>
  <c r="D13" i="5" l="1"/>
  <c r="D14" i="5"/>
  <c r="D15" i="5"/>
  <c r="D16" i="5"/>
  <c r="L4" i="2" a="1"/>
  <c r="L4" i="2" s="1"/>
  <c r="K4" i="2" a="1"/>
  <c r="K4" i="2" s="1"/>
  <c r="J4" i="2" a="1"/>
  <c r="J4" i="2" s="1"/>
  <c r="I4" i="2" a="1"/>
  <c r="I4" i="2" s="1"/>
  <c r="H4" i="2" a="1"/>
  <c r="H4" i="2" s="1"/>
  <c r="G4" i="2" a="1"/>
  <c r="G4" i="2" s="1"/>
  <c r="F4" i="2" a="1"/>
  <c r="F4" i="2" s="1"/>
  <c r="O41" i="1"/>
  <c r="L9" i="2" a="1"/>
  <c r="L9" i="2" s="1"/>
  <c r="L8" i="2" a="1"/>
  <c r="L8" i="2" s="1"/>
  <c r="L7" i="2" a="1"/>
  <c r="L7" i="2" s="1"/>
  <c r="L6" i="2" a="1"/>
  <c r="L6" i="2" s="1"/>
  <c r="L5" i="2" a="1"/>
  <c r="L5" i="2" s="1"/>
  <c r="L3" i="2" a="1"/>
  <c r="L3" i="2" s="1"/>
  <c r="K9" i="2" a="1"/>
  <c r="K9" i="2" s="1"/>
  <c r="K8" i="2" a="1"/>
  <c r="K8" i="2" s="1"/>
  <c r="K7" i="2" a="1"/>
  <c r="K7" i="2" s="1"/>
  <c r="K6" i="2" a="1"/>
  <c r="K6" i="2" s="1"/>
  <c r="K5" i="2" a="1"/>
  <c r="K5" i="2" s="1"/>
  <c r="K3" i="2" a="1"/>
  <c r="K3" i="2" s="1"/>
  <c r="J9" i="2" a="1"/>
  <c r="J9" i="2" s="1"/>
  <c r="J8" i="2" a="1"/>
  <c r="J8" i="2" s="1"/>
  <c r="J7" i="2" a="1"/>
  <c r="J7" i="2" s="1"/>
  <c r="J6" i="2" a="1"/>
  <c r="J6" i="2" s="1"/>
  <c r="J5" i="2" a="1"/>
  <c r="J5" i="2" s="1"/>
  <c r="J3" i="2" a="1"/>
  <c r="J3" i="2" s="1"/>
  <c r="I9" i="2" a="1"/>
  <c r="I9" i="2" s="1"/>
  <c r="I8" i="2" a="1"/>
  <c r="I8" i="2" s="1"/>
  <c r="I7" i="2" a="1"/>
  <c r="I7" i="2" s="1"/>
  <c r="I6" i="2" a="1"/>
  <c r="I6" i="2" s="1"/>
  <c r="I5" i="2" a="1"/>
  <c r="I5" i="2" s="1"/>
  <c r="I3" i="2" a="1"/>
  <c r="I3" i="2" s="1"/>
  <c r="H9" i="2" a="1"/>
  <c r="H9" i="2" s="1"/>
  <c r="H8" i="2" a="1"/>
  <c r="H8" i="2" s="1"/>
  <c r="H7" i="2" a="1"/>
  <c r="H7" i="2" s="1"/>
  <c r="H6" i="2" a="1"/>
  <c r="H6" i="2" s="1"/>
  <c r="H5" i="2" a="1"/>
  <c r="H5" i="2" s="1"/>
  <c r="H3" i="2" a="1"/>
  <c r="H3" i="2" s="1"/>
  <c r="G9" i="2" a="1"/>
  <c r="G9" i="2" s="1"/>
  <c r="G8" i="2" a="1"/>
  <c r="G8" i="2" s="1"/>
  <c r="G7" i="2" a="1"/>
  <c r="G7" i="2" s="1"/>
  <c r="G6" i="2" a="1"/>
  <c r="G6" i="2" s="1"/>
  <c r="G5" i="2" a="1"/>
  <c r="G5" i="2" s="1"/>
  <c r="G3" i="2" a="1"/>
  <c r="G3" i="2" s="1"/>
  <c r="F9" i="2" a="1"/>
  <c r="F9" i="2" s="1"/>
  <c r="F8" i="2" a="1"/>
  <c r="F8" i="2" s="1"/>
  <c r="F7" i="2" a="1"/>
  <c r="F7" i="2" s="1"/>
  <c r="F6" i="2" a="1"/>
  <c r="F6" i="2" s="1"/>
  <c r="F5" i="2" a="1"/>
  <c r="F5" i="2" s="1"/>
  <c r="F3" i="2" a="1"/>
  <c r="F3" i="2" s="1"/>
  <c r="O43" i="1" l="1"/>
  <c r="L28" i="1"/>
  <c r="L27" i="1"/>
  <c r="L26" i="1"/>
  <c r="L25" i="1"/>
  <c r="L24" i="1"/>
  <c r="L23" i="1"/>
  <c r="L22" i="1"/>
  <c r="L21" i="1"/>
  <c r="L20" i="1"/>
  <c r="L19" i="1"/>
  <c r="L18" i="1"/>
  <c r="L17" i="1"/>
  <c r="L16" i="1"/>
  <c r="L15" i="1"/>
  <c r="L14" i="1"/>
  <c r="Q21" i="1" l="1"/>
  <c r="K15" i="1"/>
  <c r="M15" i="1" s="1" a="1"/>
  <c r="M15" i="1" s="1"/>
  <c r="K16" i="1"/>
  <c r="M16" i="1" s="1" a="1"/>
  <c r="M16" i="1" s="1"/>
  <c r="K17" i="1"/>
  <c r="M17" i="1" s="1" a="1"/>
  <c r="M17" i="1" s="1"/>
  <c r="K18" i="1"/>
  <c r="M18" i="1" s="1" a="1"/>
  <c r="M18" i="1" s="1"/>
  <c r="K19" i="1"/>
  <c r="M19" i="1" s="1" a="1"/>
  <c r="M19" i="1" s="1"/>
  <c r="K20" i="1"/>
  <c r="M20" i="1" s="1" a="1"/>
  <c r="M20" i="1" s="1"/>
  <c r="K21" i="1"/>
  <c r="M21" i="1" s="1" a="1"/>
  <c r="M21" i="1" s="1"/>
  <c r="N21" i="1" l="1"/>
  <c r="K14" i="1" l="1"/>
  <c r="Q40" i="1"/>
  <c r="Q39" i="1"/>
  <c r="Q38" i="1"/>
  <c r="Q37" i="1"/>
  <c r="Q36" i="1"/>
  <c r="Q35" i="1"/>
  <c r="Q33" i="1"/>
  <c r="Q28" i="1"/>
  <c r="Q27" i="1"/>
  <c r="Q26" i="1"/>
  <c r="Q25" i="1"/>
  <c r="Q24" i="1"/>
  <c r="Q23" i="1"/>
  <c r="Q22" i="1"/>
  <c r="Q20" i="1"/>
  <c r="Q19" i="1"/>
  <c r="Q18" i="1"/>
  <c r="Q17" i="1"/>
  <c r="Q16" i="1"/>
  <c r="Q15" i="1"/>
  <c r="Q14" i="1"/>
  <c r="K28" i="1"/>
  <c r="M28" i="1" s="1" a="1"/>
  <c r="M28" i="1" s="1"/>
  <c r="N15" i="1"/>
  <c r="Q29" i="1" l="1"/>
  <c r="M14" i="1" a="1"/>
  <c r="M14" i="1" s="1"/>
  <c r="N14" i="1" l="1"/>
  <c r="G10" i="2"/>
  <c r="L10" i="2"/>
  <c r="K10" i="2"/>
  <c r="H10" i="2"/>
  <c r="J10" i="2"/>
  <c r="I10" i="2"/>
  <c r="F10" i="2"/>
  <c r="N33" i="1" s="1"/>
  <c r="F33" i="3" s="1"/>
  <c r="N40" i="1" l="1"/>
  <c r="F40" i="3" s="1"/>
  <c r="N39" i="1"/>
  <c r="F39" i="3" s="1"/>
  <c r="N38" i="1"/>
  <c r="F38" i="3" s="1"/>
  <c r="N37" i="1"/>
  <c r="F37" i="3" s="1"/>
  <c r="N36" i="1"/>
  <c r="F36" i="3" s="1"/>
  <c r="N35" i="1"/>
  <c r="F35" i="3" s="1"/>
  <c r="K27" i="1"/>
  <c r="M27" i="1" s="1" a="1"/>
  <c r="M27" i="1" s="1"/>
  <c r="K26" i="1"/>
  <c r="M26" i="1" s="1" a="1"/>
  <c r="M26" i="1" s="1"/>
  <c r="K25" i="1"/>
  <c r="M25" i="1" s="1" a="1"/>
  <c r="M25" i="1" s="1"/>
  <c r="K24" i="1"/>
  <c r="M24" i="1" s="1" a="1"/>
  <c r="M24" i="1" s="1"/>
  <c r="K23" i="1"/>
  <c r="M23" i="1" s="1" a="1"/>
  <c r="M23" i="1" s="1"/>
  <c r="K22" i="1"/>
  <c r="F41" i="3" l="1"/>
  <c r="M22" i="1" a="1"/>
  <c r="M22" i="1" s="1"/>
  <c r="K29" i="1"/>
  <c r="N41" i="1"/>
  <c r="N22" i="1"/>
  <c r="N18" i="1"/>
  <c r="N27" i="1"/>
  <c r="N28" i="1"/>
  <c r="N19" i="1"/>
  <c r="N23" i="1"/>
  <c r="N24" i="1"/>
  <c r="N25" i="1"/>
  <c r="N17" i="1"/>
  <c r="N26" i="1"/>
  <c r="K43" i="1"/>
  <c r="C9" i="5" l="1"/>
  <c r="N20" i="1"/>
  <c r="M29" i="1"/>
  <c r="M43" i="1" s="1"/>
  <c r="N16" i="1"/>
  <c r="N29" i="1" l="1"/>
  <c r="F29" i="3"/>
  <c r="F43" i="3" s="1"/>
  <c r="C8" i="5"/>
  <c r="Q43" i="1" l="1"/>
  <c r="N43" i="1"/>
  <c r="N43" i="3" s="1"/>
  <c r="C10" i="5" l="1"/>
  <c r="B23" i="5" l="1" a="1"/>
  <c r="B23" i="5" s="1"/>
  <c r="D9" i="5"/>
  <c r="D8" i="5"/>
  <c r="D36" i="4" l="1"/>
  <c r="D17" i="5"/>
  <c r="D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<sst xmlns="http://schemas.openxmlformats.org/spreadsheetml/2006/main" count="363" uniqueCount="284">
  <si>
    <t xml:space="preserve">Instructie: </t>
  </si>
  <si>
    <t xml:space="preserve">Na invullen van de tarieven het tabblad beveiligen en verbergen. </t>
  </si>
  <si>
    <t>Invullen voor 2024</t>
  </si>
  <si>
    <t>Vrijwilligers (belastingvrije vrijwilligersvergoeding)</t>
  </si>
  <si>
    <t>Ondersteunende functies (bijv. administratie, secretariaat, projectondersteuning)</t>
  </si>
  <si>
    <t>Uitvoerende functies (directe uitvoering van de activiteit)</t>
  </si>
  <si>
    <t>Beleidsmatige functies / onderzoeker</t>
  </si>
  <si>
    <t>Senior functies / midden management / specialistisch onderzoeker</t>
  </si>
  <si>
    <t xml:space="preserve">Strategische managementfunctie / directie </t>
  </si>
  <si>
    <t>Kosten derden, inhuur</t>
  </si>
  <si>
    <t>Kosten derden, machines en apparatuur</t>
  </si>
  <si>
    <t xml:space="preserve">Kosten derden, Materiaal en hulpmiddelen </t>
  </si>
  <si>
    <t xml:space="preserve">Overige </t>
  </si>
  <si>
    <t>Verschillende percentages (handmatig invoeren)</t>
  </si>
  <si>
    <t>Ja</t>
  </si>
  <si>
    <t>uur</t>
  </si>
  <si>
    <t>Nee</t>
  </si>
  <si>
    <t>stuk(s)</t>
  </si>
  <si>
    <t>dag(en)</t>
  </si>
  <si>
    <t xml:space="preserve">meter </t>
  </si>
  <si>
    <t>m2</t>
  </si>
  <si>
    <t>m3</t>
  </si>
  <si>
    <t>kilogram</t>
  </si>
  <si>
    <t>liter</t>
  </si>
  <si>
    <t>Naam regeling</t>
  </si>
  <si>
    <t>Deze begrotingstemplate bestaat naast deze toelichting uit de volgende werkbladen:</t>
  </si>
  <si>
    <t>1. Begroting</t>
  </si>
  <si>
    <t>2. Uitgavenplanning</t>
  </si>
  <si>
    <t>3. Dekkingsplan</t>
  </si>
  <si>
    <t>4. Samenvatting</t>
  </si>
  <si>
    <t>Belangrijk:</t>
  </si>
  <si>
    <t>Wij verzoeken u de witte cellen niet te wijzigen, omdat deze template niet beveiligd is. Als u de template toch aanpast, is het mogelijk dat de formules niet meer goed werken.</t>
  </si>
  <si>
    <t>Dat vereenvoudigt het invullen en onze beoordeling van uw begroting.</t>
  </si>
  <si>
    <t xml:space="preserve">Verder zijn er meerdere controlegetallen opgenomen, waarbij getoetst wordt of de totalen uit de verschillende werkbladen met elkaar overeenkomen. Is het controlegetal niet gelijk aan '0' dan </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</si>
  <si>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</si>
  <si>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</si>
  <si>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</si>
  <si>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t>Naam leverancier / aanvrager</t>
  </si>
  <si>
    <t xml:space="preserve">Indien u producten en/of diensten inkoopt bij derde leveranciers vult u hier de naam van deze leveranciers in. </t>
  </si>
  <si>
    <t>Omschrijving kosten</t>
  </si>
  <si>
    <t xml:space="preserve">Omschrijf hier de aard van de kosten die u van plan bent te maken per individuele activiteit met betrekking tot een realisatie-indicator.  </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</si>
  <si>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</si>
  <si>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</si>
  <si>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</si>
  <si>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</si>
  <si>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</si>
  <si>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</si>
  <si>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</si>
  <si>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</si>
  <si>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</si>
  <si>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</si>
  <si>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</si>
  <si>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</si>
  <si>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</si>
  <si>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</si>
  <si>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</si>
  <si>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Indien nee:</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</si>
  <si>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</si>
  <si>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</si>
  <si>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</si>
  <si>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</si>
  <si>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</si>
  <si>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Subsdiepercentage (%)</t>
  </si>
  <si>
    <t>Mogelijke subsidie</t>
  </si>
  <si>
    <t>Kosten van interne arbeid/ loonkosten</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</si>
  <si>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</si>
  <si>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</si>
  <si>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</si>
  <si>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</si>
  <si>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</si>
  <si>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</si>
  <si>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</si>
  <si>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</si>
  <si>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</si>
  <si>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</si>
  <si>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</si>
  <si>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</si>
  <si>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</si>
  <si>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</si>
  <si>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</si>
  <si>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</si>
  <si>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</si>
  <si>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</si>
  <si>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</si>
  <si>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</si>
  <si>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</si>
  <si>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t>
  </si>
  <si>
    <t>Eigen inbreng als geen sprake is van verloning</t>
  </si>
  <si>
    <t>**</t>
  </si>
  <si>
    <t>schaal 6</t>
  </si>
  <si>
    <t>schaal 9</t>
  </si>
  <si>
    <t>schaal 11</t>
  </si>
  <si>
    <t xml:space="preserve">Senior functies / midden management / specialistisch onderzoeker                </t>
  </si>
  <si>
    <t>schaal 13</t>
  </si>
  <si>
    <t>schaal 15</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</si>
  <si>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</si>
  <si>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</si>
  <si>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</si>
  <si>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</si>
  <si>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</si>
  <si>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</si>
  <si>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</si>
  <si>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</si>
  <si>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</si>
  <si>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</si>
  <si>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</si>
  <si>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</si>
  <si>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</si>
  <si>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</si>
  <si>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</si>
  <si>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</si>
  <si>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</si>
  <si>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</si>
  <si>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</si>
  <si>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</si>
  <si>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</si>
  <si>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</si>
  <si>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</si>
  <si>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</si>
  <si>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</si>
  <si>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</si>
  <si>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</si>
  <si>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</si>
  <si>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</si>
  <si>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</si>
  <si>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</si>
  <si>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</si>
  <si>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</si>
  <si>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</si>
  <si>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</si>
  <si>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</si>
  <si>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</si>
  <si>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</si>
  <si>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</si>
  <si>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</si>
  <si>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</si>
  <si>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Subsidiepercentage</t>
  </si>
  <si>
    <t xml:space="preserve">BTW subsidiabel? </t>
  </si>
  <si>
    <t>BTW percentage</t>
  </si>
  <si>
    <t>Activiteit(en)</t>
  </si>
  <si>
    <t>Naam leverancier</t>
  </si>
  <si>
    <t>Aantal</t>
  </si>
  <si>
    <t>Eenheid</t>
  </si>
  <si>
    <t>Prijs/tarief per eenheid excl. btw</t>
  </si>
  <si>
    <t>Kosten excl. Btw</t>
  </si>
  <si>
    <t>BTW %</t>
  </si>
  <si>
    <t>Btw-bedrag</t>
  </si>
  <si>
    <t>Totale kosten (incl. of excl. btw)</t>
  </si>
  <si>
    <t>Subsidie %</t>
  </si>
  <si>
    <t>Subtotaal kostenposten derden (excl. loonkosten):</t>
  </si>
  <si>
    <t>Organisatie</t>
  </si>
  <si>
    <t>Medewerker (functie en rol in het project)</t>
  </si>
  <si>
    <t>Functiegroep</t>
  </si>
  <si>
    <t>Aantal uren</t>
  </si>
  <si>
    <t>Uurtarief</t>
  </si>
  <si>
    <t>Totale kosten</t>
  </si>
  <si>
    <t>Subtotaal kostenposten interne inzet</t>
  </si>
  <si>
    <t xml:space="preserve">Totaal </t>
  </si>
  <si>
    <t>Uitgavenplanning</t>
  </si>
  <si>
    <t>Uitgavenplanning totale kosten</t>
  </si>
  <si>
    <t>Kostenpost</t>
  </si>
  <si>
    <t>Subtotaal</t>
  </si>
  <si>
    <t>Totaal</t>
  </si>
  <si>
    <t>Controlegetal</t>
  </si>
  <si>
    <t>Bijdrage</t>
  </si>
  <si>
    <t>Percentage</t>
  </si>
  <si>
    <t>Gevraagde bijdrage provincie Utrecht</t>
  </si>
  <si>
    <t>Status</t>
  </si>
  <si>
    <t>Cofinanciering door andere subsidieverstrekkers</t>
  </si>
  <si>
    <t>Cofinanciering door andere derden (sponsoring, giften, lening, etc.)</t>
  </si>
  <si>
    <t>Totale subsidiabele kosten</t>
  </si>
  <si>
    <t>Verschil</t>
  </si>
  <si>
    <t xml:space="preserve">Kosten </t>
  </si>
  <si>
    <t>Kosten derden</t>
  </si>
  <si>
    <t>Dekking</t>
  </si>
  <si>
    <t xml:space="preserve">Eigen bijdrage </t>
  </si>
  <si>
    <t>Kosten</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</si>
  <si>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</si>
  <si>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</si>
  <si>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U hoeft in dit tabblad niets in te vullen, het geeft een samenvattend overzicht weer van de totale (subsidiabele) kosten en de totale subsidie per realisatie-indicator.</t>
  </si>
  <si>
    <t>De samenvatting van de begroting wordt automatisch gevuld op basis van de ingevulde getallen in het tabblad '2. Begroting'.</t>
  </si>
  <si>
    <t xml:space="preserve">Vervolgens kunt u de geplande uitgaven per jaar invullen. Het totaal van de geplande uitgaven is gelijk aan de begrote kosten voor uw project. </t>
  </si>
  <si>
    <t xml:space="preserve">De kolommen B t/m F worden automatisch gevuld op basis van de door u ingevulde begroting in blad '1. Begroting'. </t>
  </si>
  <si>
    <t>Bovenaan het werkblad vult in veld B6 het aantal realisatie-indicatoren voor uw project in.</t>
  </si>
  <si>
    <t xml:space="preserve">In dit blad kunt u aangeven wanneer u verwacht uitgaven te doen in het kader van uw project conform projectplanning. </t>
  </si>
  <si>
    <t>binnen 1 realisatiefactor dan komt die werknemer 3 keer voor in het loonkostenonderdeel van desbetreffende realisatie-indicator.</t>
  </si>
  <si>
    <t xml:space="preserve">Indien een medewerker/werknemer aan meerdere actviteiten werkt binnen 1 realisatie-indicator specifieert u de loonkosten van die medewerker/medewerker per activiteit. Zijn er bijvoorbeeld 3 activiteiten </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</si>
  <si>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</si>
  <si>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In bovengenoemde tabel zijn de opgenomen uurtarieven/schalen overgenomen uit de nu geldende Handleiding Overheidstarieven 2023 ("HOT"), tabel 2.1 "Gemiddelde directe loonkosten</t>
  </si>
  <si>
    <t xml:space="preserve">De maximale subsidiabele kosten per uur bedragen per functiegroep: </t>
  </si>
  <si>
    <t>Het mogelijke subsidiebedrag wordt automatisch berekend op basis van de totale subsidiabele kosten en het ingevulde percentage. Dit bedrag vraagt u als subsidie aan.</t>
  </si>
  <si>
    <t xml:space="preserve"> subsidiepercentage wordt de mogelijke subsidie berekend. Mogelijk omdat eerst uw aanvraag moet worden beordeeld en getoetst aan de van toepassing zijnde bepalingen.</t>
  </si>
  <si>
    <t>In de van toepassing zijnde uitvoeringsverordening/subsidieregeling vindt u het subsidiepercentage terug dat u voor uw activiteiten dient u in te vullen. Op basis van dit ingevulde</t>
  </si>
  <si>
    <t>Het aandeel van de totale kosten (tot 100%) waarvoor u subsidie aanvraagt neemt u op bij de subsidiabele kosten. Indien kosten niet subsidiabel zijn worden hier geen kosten ingevuld.</t>
  </si>
  <si>
    <t xml:space="preserve">dan is de verschuldigde BTW als kostenpost subsidiabel en kunt u in de BTW-percentage kolom het toepasselijke BTW-percentage kiezen uit een 'drop-down' menu. </t>
  </si>
  <si>
    <t>Ook in de subsidiabele kosten is dan geen BTW begrepen en dus ook niet in het berekende subsidiebedrag.</t>
  </si>
  <si>
    <t xml:space="preserve">dan is de verschuldigde BTW niet-subsidiabel en dient u bij de post BTW-percentage niets in te vullen. De kosten excl. BTW komen dan overeen met de totale kosten. </t>
  </si>
  <si>
    <t>Voor kosten van arbeid / loonkosten anders dan inhuur van personeel zie hierna onderdeel: "Loonkosten / kosten arbeid (geen inhuur personeel)".</t>
  </si>
  <si>
    <t>Van iedere deelnemer aan een eventueel samenwerkingsverband worden de kosten die deze maakt voor het project opgenomen in de projectbegroting.</t>
  </si>
  <si>
    <t>Bij meerdere aanvragers (deelnemers in een samenwerkingsveband) aan uw project, bent u verplicht 1 organisatie aan te wijzen als hoofdaanvrager: de zogenaamde penvoerder.</t>
  </si>
  <si>
    <t xml:space="preserve">Indien het om interne kosten gaat zoals loonkosten van (mede)aanvrager(s) dan vult u hier de namen in van desbetreffende aanvrager(s). </t>
  </si>
  <si>
    <t>Bij dit onderdeel vult u de activiteiten in waarmee het beoogde resultaat (de realisatie-indicator) wordt bereikt.</t>
  </si>
  <si>
    <t>De witte cellen bevatten formules en worden automatisch doorgerekend op basis van de cellen met een kleur die u zelf invult.</t>
  </si>
  <si>
    <t xml:space="preserve">Iedere kostenpost moet gekoppeld zijn aan een activiteit en een realisatie-indicator. Hieronder worden de diverse kolommen uit de begroting in volgorde van links naar rechts toegelicht. </t>
  </si>
  <si>
    <t xml:space="preserve">Daarnaast vult u in welke resultaten u beoogd te bewerkstelligen in meetbare termen. Dit zijn de realisatie-indicatoren. </t>
  </si>
  <si>
    <t>komt de totaaltelling niet overeen met een ander totaal, bijvoorbeeld het totaal van uw begroting in het blad '1. Begroting'.</t>
  </si>
  <si>
    <r>
      <t>Toevoegen:</t>
    </r>
    <r>
      <rPr>
        <sz val="11"/>
        <color theme="1"/>
        <rFont val="Arial"/>
        <family val="2"/>
      </rPr>
      <t xml:space="preserve"> Vergeet u bij het toevoegen van nieuwe regels niet om de opmaak uit de voorgaande regel te kopiëren naar de nieuwe regel.</t>
    </r>
  </si>
  <si>
    <t xml:space="preserve">Klik dan op de rechtermuistoets en kies 'Zichtbaar maken'. Op dezelfde wijze kunnen regels worden verborgen die niet nodig zijn. </t>
  </si>
  <si>
    <r>
      <t xml:space="preserve">Zichtbaar maken: </t>
    </r>
    <r>
      <rPr>
        <sz val="11"/>
        <color theme="1"/>
        <rFont val="Arial"/>
        <family val="2"/>
      </rPr>
      <t>om regels zichtbaar te maken, selecteert u de verborgen regels door met de muis ingedrukt links in het scherm op deze regelnummers te klikken.</t>
    </r>
  </si>
  <si>
    <t>Als er regels verborgen zijn is dat om de template overzichtelijk te houden. Heeft u meer regels nodig voor uw begroting, dan kunt u regels zichtbaar maken of regels toevoegen:</t>
  </si>
  <si>
    <t xml:space="preserve">Ook de verwijzingen naar andere tabbladen en automatisch vullen werkt dan mogelijk niet. Daarom adviseren wij u om deze template in tact te laten. </t>
  </si>
  <si>
    <t>Verder zijn er nog grijze cellen waarin voorgedefinieerde tekst of formules zijn opgenomen. De witte en grijze cellen hoeft u dus NIET in te vullen!</t>
  </si>
  <si>
    <t xml:space="preserve">In deze template zijn cellen opgenomen die u kunt invullen en cellen die formules bevatten. De in te vullen cellen hebben een kleur (groen, oranje en blauw) en de cellen die formules bevatten zijn wit. </t>
  </si>
  <si>
    <t>5. Samenvatting</t>
  </si>
  <si>
    <t>4. Berekening loonkosten</t>
  </si>
  <si>
    <t>Toelichting bij invullen van begrotingstemplate 2024 mbt uw subsidieaanvraag</t>
  </si>
  <si>
    <t>Let op! Deze gegevens moeten worden ingevuld om gebruik te maken van onderstaande tabel.</t>
  </si>
  <si>
    <t>BTW Tarief</t>
  </si>
  <si>
    <t>Tarief functiegroep (jaarlijks aanpassen)</t>
  </si>
  <si>
    <t>Anders:</t>
  </si>
  <si>
    <t>Regel/kolom om in te vullen</t>
  </si>
  <si>
    <t>Handmatig invullen</t>
  </si>
  <si>
    <t>Kiezen uit een lijst</t>
  </si>
  <si>
    <t>Formule</t>
  </si>
  <si>
    <t>Wat betkenen de kleuren?</t>
  </si>
  <si>
    <t>Naam subsidieregeling:</t>
  </si>
  <si>
    <t>XXXX</t>
  </si>
  <si>
    <t>Startdatum project:</t>
  </si>
  <si>
    <t>Naam aanvrager/penvoerder:</t>
  </si>
  <si>
    <t>YYYY</t>
  </si>
  <si>
    <t>Einddatum project:</t>
  </si>
  <si>
    <t>Projectnaam:</t>
  </si>
  <si>
    <t>ZZZZ</t>
  </si>
  <si>
    <t>Totaal projectbegroting</t>
  </si>
  <si>
    <t>Status dekkingsplan</t>
  </si>
  <si>
    <t xml:space="preserve">Aangevraagd </t>
  </si>
  <si>
    <t>Toegezegd</t>
  </si>
  <si>
    <t>Nog aan te vragen</t>
  </si>
  <si>
    <t>Dekkingsplan/financieringsplan</t>
  </si>
  <si>
    <t>Overzicht sluitende dekking cq financiering van uw project</t>
  </si>
  <si>
    <t>Samenvatting begroting</t>
  </si>
  <si>
    <t>A Kosten derden:</t>
  </si>
  <si>
    <t>B Kosten van interne arbeid/ loonkosten:</t>
  </si>
  <si>
    <t xml:space="preserve">Totale subsidiabele kosten </t>
  </si>
  <si>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</si>
  <si>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</si>
  <si>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</si>
  <si>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</si>
  <si>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r>
      <rPr>
        <b/>
        <sz val="11"/>
        <color theme="1"/>
        <rFont val="Arial"/>
        <family val="2"/>
      </rPr>
      <t>Stap 1:</t>
    </r>
    <r>
      <rPr>
        <sz val="11"/>
        <color theme="1"/>
        <rFont val="Arial"/>
        <family val="2"/>
      </rPr>
      <t xml:space="preserve"> vul de projectgegevens in en start en einddatum. Vul ook de subsidiepercentage in dat van toepssing is en de BTW-gegevens.</t>
    </r>
  </si>
  <si>
    <r>
      <rPr>
        <b/>
        <sz val="11"/>
        <color theme="1"/>
        <rFont val="Arial"/>
        <family val="2"/>
      </rPr>
      <t>Stap 2</t>
    </r>
    <r>
      <rPr>
        <sz val="11"/>
        <color theme="1"/>
        <rFont val="Arial"/>
        <family val="2"/>
      </rPr>
      <t xml:space="preserve"> Vul de begrotingsregels in.</t>
    </r>
  </si>
  <si>
    <t>De blauwe cellen bevatten formules en worden automatisch doorgerekend op basis van de invoercellen (wit of groen) die u zelf invult. De witte cellen vult u handmatig in, de groene cellen op basis van keuze-lijsten.</t>
  </si>
  <si>
    <t>&lt;- Gebruik deze begroting voor projecten waarvan de activiteiten in 2024 starten.</t>
  </si>
  <si>
    <t>Dit bedrag dient 0 te zijn</t>
  </si>
  <si>
    <t>Eigen financiële bijdrage</t>
  </si>
  <si>
    <t>Controllegetal</t>
  </si>
  <si>
    <t>Dit getal dient € 0 te zijn</t>
  </si>
  <si>
    <t>Handmatig invoeren, aangevraagd bedrag kan minder zijn dan de mogelijke subsidie</t>
  </si>
  <si>
    <t>Bijdrage in natura van vrijwilligers</t>
  </si>
  <si>
    <t>***</t>
  </si>
  <si>
    <t>Eigen bijdrage in natura:</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</si>
  <si>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</si>
  <si>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</si>
  <si>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</si>
  <si>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 Toelichting kosten vrijwilligers:</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</si>
  <si>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</si>
  <si>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</si>
  <si>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</si>
  <si>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</si>
  <si>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</si>
  <si>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</si>
  <si>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Totaal financiëe dekking</t>
  </si>
  <si>
    <t>EIGEN BIJDRAGE</t>
  </si>
  <si>
    <t>BIJDRAGEN VAN DERDEN</t>
  </si>
  <si>
    <t>INKOMSTEN UIT HET PROJECT</t>
  </si>
  <si>
    <t>Totaal eigen bijdrage + bijdrage derden + inkomsten uit het project</t>
  </si>
  <si>
    <t>€</t>
  </si>
  <si>
    <t>GEVRAAGDE BIJDRAGE PROVINCIE UTRECHT</t>
  </si>
  <si>
    <t>Bijdragen van derden</t>
  </si>
  <si>
    <t>Inkomsten uit het project</t>
  </si>
  <si>
    <t>Eigen bijdrage loonkosten</t>
  </si>
  <si>
    <t>Dit betreft uitsluitend de bijdrage aan onbetaalde vrijwilligers of arbeid indien er geen sprake is van loonkosten</t>
  </si>
  <si>
    <t>Dit betreft uitsluitend de eigen bijdrage die uit subsidiebele loonkosten bestaat.</t>
  </si>
  <si>
    <t xml:space="preserve"> </t>
  </si>
  <si>
    <t>invullen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</si>
</sst>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quot;€&quot;\ #,##0.00_);\(&quot;€&quot;\ #,##0.00\)"/>
    <numFmt numFmtId="165" formatCode="&quot;€&quot;\ #,##0.00"/>
  </numFmts>
  <fonts count="41" x14ac:knownFonts="1">
    <font>
      <sz val="11"/>
      <color theme="1"/>
      <name val="Calibri"/>
      <family val="2"/>
      <scheme val="minor"/>
    </font>
    <font>
      <sz val="12"/>
      <color theme="1"/>
      <name val="Calibri"/>
      <family val="2"/>
      <scheme val="minor"/>
    </font>
    <font>
      <sz val="11"/>
      <color theme="1"/>
      <name val="Calibri"/>
      <family val="2"/>
      <scheme val="minor"/>
    </font>
    <font>
      <b/>
      <sz val="22"/>
      <name val="Arial"/>
      <family val="2"/>
    </font>
    <font>
      <sz val="9"/>
      <name val="Arial"/>
      <family val="2"/>
    </font>
    <font>
      <b/>
      <sz val="9"/>
      <name val="Arial"/>
      <family val="2"/>
    </font>
    <font>
      <b/>
      <sz val="11"/>
      <color theme="1"/>
      <name val="Calibri"/>
      <family val="2"/>
      <scheme val="minor"/>
    </font>
    <font>
      <b/>
      <sz val="11"/>
      <name val="Arial"/>
      <family val="2"/>
    </font>
    <font>
      <b/>
      <sz val="22"/>
      <color theme="1"/>
      <name val="Arial"/>
      <family val="2"/>
    </font>
    <font>
      <sz val="9"/>
      <color theme="1"/>
      <name val="Arial"/>
      <family val="2"/>
    </font>
    <font>
      <b/>
      <sz val="9"/>
      <color theme="1"/>
      <name val="Arial"/>
      <family val="2"/>
    </font>
    <font>
      <i/>
      <sz val="9"/>
      <name val="Arial"/>
      <family val="2"/>
    </font>
    <font>
      <b/>
      <i/>
      <sz val="9"/>
      <name val="Arial"/>
      <family val="2"/>
    </font>
    <font>
      <sz val="11"/>
      <color theme="1"/>
      <name val="Arial"/>
      <family val="2"/>
    </font>
    <font>
      <b/>
      <sz val="11"/>
      <color theme="1"/>
      <name val="Arial"/>
      <family val="2"/>
    </font>
    <font>
      <b/>
      <sz val="10"/>
      <name val="Arial"/>
      <family val="2"/>
    </font>
    <font>
      <sz val="10"/>
      <name val="Arial"/>
      <family val="2"/>
    </font>
    <font>
      <sz val="10"/>
      <color theme="1"/>
      <name val="Arial"/>
      <family val="2"/>
    </font>
    <font>
      <b/>
      <sz val="18"/>
      <color theme="1"/>
      <name val="Arial"/>
      <family val="2"/>
    </font>
    <font>
      <sz val="18"/>
      <color theme="1"/>
      <name val="Arial"/>
      <family val="2"/>
    </font>
    <font>
      <b/>
      <sz val="14"/>
      <color theme="1"/>
      <name val="Arial"/>
      <family val="2"/>
    </font>
    <font>
      <b/>
      <sz val="16"/>
      <color theme="1"/>
      <name val="Arial"/>
      <family val="2"/>
    </font>
    <font>
      <sz val="14"/>
      <color rgb="FF000000"/>
      <name val="Arial"/>
      <family val="2"/>
    </font>
    <font>
      <sz val="18"/>
      <color theme="1"/>
      <name val="Calibri"/>
      <family val="2"/>
      <scheme val="minor"/>
    </font>
    <font>
      <b/>
      <sz val="12"/>
      <color theme="1"/>
      <name val="Arial"/>
      <family val="2"/>
    </font>
    <font>
      <sz val="12"/>
      <color theme="1"/>
      <name val="Arial"/>
      <family val="2"/>
    </font>
    <font>
      <b/>
      <i/>
      <sz val="11"/>
      <color theme="1"/>
      <name val="Arial"/>
      <family val="2"/>
    </font>
    <font>
      <sz val="12"/>
      <color theme="1"/>
      <name val="Calibri"/>
      <family val="2"/>
      <scheme val="minor"/>
    </font>
    <font>
      <b/>
      <sz val="11"/>
      <color rgb="FFFF0000"/>
      <name val="Calibri"/>
      <family val="2"/>
      <scheme val="minor"/>
    </font>
    <font>
      <b/>
      <i/>
      <u/>
      <sz val="11"/>
      <color theme="1"/>
      <name val="Calibri"/>
      <family val="2"/>
      <scheme val="minor"/>
    </font>
    <font>
      <b/>
      <i/>
      <u/>
      <sz val="11"/>
      <color rgb="FFFF0000"/>
      <name val="Calibri"/>
      <family val="2"/>
      <scheme val="minor"/>
    </font>
    <font>
      <sz val="11"/>
      <color rgb="FF000000"/>
      <name val="Arial"/>
      <family val="2"/>
    </font>
    <font>
      <b/>
      <sz val="16"/>
      <color theme="1"/>
      <name val="Calibri"/>
      <family val="2"/>
      <scheme val="minor"/>
    </font>
    <font>
      <u/>
      <sz val="11"/>
      <color theme="1"/>
      <name val="Arial"/>
      <family val="2"/>
    </font>
    <font>
      <i/>
      <sz val="11"/>
      <color theme="1"/>
      <name val="Arial"/>
      <family val="2"/>
    </font>
    <font>
      <sz val="10"/>
      <color rgb="FFFF0000"/>
      <name val="Calibri"/>
      <family val="2"/>
      <scheme val="minor"/>
    </font>
    <font>
      <b/>
      <sz val="9"/>
      <color rgb="FFFF0000"/>
      <name val="Arial"/>
      <family val="2"/>
    </font>
    <font>
      <u/>
      <sz val="11"/>
      <color theme="1"/>
      <name val="Calibri"/>
      <family val="2"/>
      <scheme val="minor"/>
    </font>
    <font>
      <sz val="10"/>
      <color theme="1"/>
      <name val="Calibri"/>
      <family val="2"/>
      <scheme val="minor"/>
    </font>
    <font>
      <b/>
      <sz val="9"/>
      <color rgb="FF0070C0"/>
      <name val="Arial"/>
      <family val="2"/>
    </font>
    <font>
      <b/>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400">
    <xf numFmtId="0" fontId="0" fillId="0" borderId="0" xfId="0"/>
    <xf numFmtId="9" fontId="5" fillId="2" borderId="0" xfId="2" applyFont="1" applyFill="1" applyBorder="1" applyAlignment="1" applyProtection="1">
      <alignment horizontal="center" vertical="center" wrapText="1"/>
    </xf>
    <xf numFmtId="44" fontId="5" fillId="2" borderId="0" xfId="1" applyFont="1" applyFill="1" applyBorder="1" applyProtection="1"/>
    <xf numFmtId="44" fontId="0" fillId="0" borderId="0" xfId="1" applyFont="1"/>
    <xf numFmtId="0" fontId="0" fillId="0" borderId="6" xfId="0" applyBorder="1"/>
    <xf numFmtId="0" fontId="6" fillId="0" borderId="6" xfId="0" applyFont="1" applyBorder="1"/>
    <xf numFmtId="0" fontId="0" fillId="0" borderId="7" xfId="0" applyBorder="1"/>
    <xf numFmtId="0" fontId="0" fillId="0" borderId="8" xfId="0" applyBorder="1"/>
    <xf numFmtId="9" fontId="0" fillId="0" borderId="0" xfId="0" applyNumberFormat="1"/>
    <xf numFmtId="0" fontId="4" fillId="2" borderId="3" xfId="0" applyFont="1" applyFill="1" applyBorder="1" applyAlignment="1" applyProtection="1">
      <alignment wrapText="1"/>
      <protection locked="0"/>
    </xf>
    <xf numFmtId="0" fontId="4" fillId="2" borderId="3" xfId="0" applyFont="1" applyFill="1" applyBorder="1" applyProtection="1">
      <protection locked="0"/>
    </xf>
    <xf numFmtId="0" fontId="4" fillId="2" borderId="12" xfId="0" applyFont="1" applyFill="1" applyBorder="1" applyAlignment="1" applyProtection="1">
      <alignment wrapText="1"/>
      <protection locked="0"/>
    </xf>
    <xf numFmtId="44" fontId="4" fillId="3" borderId="13" xfId="1" applyFont="1" applyFill="1" applyBorder="1" applyAlignment="1" applyProtection="1"/>
    <xf numFmtId="44" fontId="4" fillId="3" borderId="12" xfId="1" applyFont="1" applyFill="1" applyBorder="1" applyProtection="1"/>
    <xf numFmtId="44" fontId="9" fillId="2" borderId="3" xfId="1" applyFont="1" applyFill="1" applyBorder="1" applyProtection="1">
      <protection locked="0"/>
    </xf>
    <xf numFmtId="44" fontId="9" fillId="2" borderId="38" xfId="1" applyFont="1" applyFill="1" applyBorder="1" applyProtection="1">
      <protection locked="0"/>
    </xf>
    <xf numFmtId="44" fontId="9" fillId="2" borderId="13" xfId="1" applyFont="1" applyFill="1" applyBorder="1" applyProtection="1">
      <protection locked="0"/>
    </xf>
    <xf numFmtId="44" fontId="9" fillId="2" borderId="46" xfId="1" applyFont="1" applyFill="1" applyBorder="1" applyProtection="1">
      <protection locked="0"/>
    </xf>
    <xf numFmtId="44" fontId="9" fillId="2" borderId="37" xfId="1" applyFont="1" applyFill="1" applyBorder="1" applyProtection="1">
      <protection locked="0"/>
    </xf>
    <xf numFmtId="44" fontId="9" fillId="2" borderId="47" xfId="1" applyFont="1" applyFill="1" applyBorder="1" applyProtection="1">
      <protection locked="0"/>
    </xf>
    <xf numFmtId="0" fontId="4" fillId="2" borderId="12" xfId="0" applyFont="1" applyFill="1" applyBorder="1" applyProtection="1">
      <protection locked="0"/>
    </xf>
    <xf numFmtId="44" fontId="4" fillId="2" borderId="3" xfId="1" applyFont="1" applyFill="1" applyBorder="1" applyProtection="1">
      <protection locked="0"/>
    </xf>
    <xf numFmtId="0" fontId="13" fillId="0" borderId="0" xfId="0" applyFont="1"/>
    <xf numFmtId="0" fontId="18" fillId="5" borderId="50" xfId="0" applyFont="1" applyFill="1" applyBorder="1" applyAlignment="1">
      <alignment vertical="center"/>
    </xf>
    <xf numFmtId="0" fontId="19" fillId="5" borderId="48" xfId="0" applyFont="1" applyFill="1" applyBorder="1"/>
    <xf numFmtId="0" fontId="20" fillId="5" borderId="42" xfId="0" applyFont="1" applyFill="1" applyBorder="1" applyAlignment="1">
      <alignment vertical="center"/>
    </xf>
    <xf numFmtId="0" fontId="21" fillId="5" borderId="43" xfId="0" applyFont="1" applyFill="1" applyBorder="1"/>
    <xf numFmtId="0" fontId="17" fillId="2" borderId="42" xfId="0" applyFont="1" applyFill="1" applyBorder="1"/>
    <xf numFmtId="0" fontId="17" fillId="2" borderId="43" xfId="0" applyFont="1" applyFill="1" applyBorder="1"/>
    <xf numFmtId="0" fontId="20" fillId="5" borderId="50" xfId="0" applyFont="1" applyFill="1" applyBorder="1" applyAlignment="1">
      <alignment vertical="center"/>
    </xf>
    <xf numFmtId="0" fontId="20" fillId="5" borderId="48" xfId="0" applyFont="1" applyFill="1" applyBorder="1"/>
    <xf numFmtId="0" fontId="20" fillId="5" borderId="42" xfId="0" applyFont="1" applyFill="1" applyBorder="1"/>
    <xf numFmtId="0" fontId="20" fillId="5" borderId="0" xfId="0" applyFont="1" applyFill="1"/>
    <xf numFmtId="0" fontId="21" fillId="5" borderId="0" xfId="0" applyFont="1" applyFill="1"/>
    <xf numFmtId="0" fontId="17" fillId="2" borderId="0" xfId="0" applyFont="1" applyFill="1" applyAlignment="1">
      <alignment vertical="center"/>
    </xf>
    <xf numFmtId="0" fontId="17" fillId="2" borderId="0" xfId="0" applyFont="1" applyFill="1"/>
    <xf numFmtId="0" fontId="4" fillId="2" borderId="1" xfId="0" applyFont="1" applyFill="1" applyBorder="1" applyAlignment="1" applyProtection="1">
      <alignment vertical="top"/>
      <protection locked="0"/>
    </xf>
    <xf numFmtId="0" fontId="23" fillId="5" borderId="48" xfId="0" applyFont="1" applyFill="1" applyBorder="1"/>
    <xf numFmtId="0" fontId="0" fillId="5" borderId="48" xfId="0" applyFill="1" applyBorder="1"/>
    <xf numFmtId="0" fontId="0" fillId="5" borderId="51" xfId="0" applyFill="1" applyBorder="1"/>
    <xf numFmtId="0" fontId="24" fillId="2" borderId="0" xfId="0" applyFont="1" applyFill="1"/>
    <xf numFmtId="0" fontId="25" fillId="2" borderId="0" xfId="0" applyFont="1" applyFill="1"/>
    <xf numFmtId="0" fontId="13" fillId="2" borderId="0" xfId="0" applyFont="1" applyFill="1"/>
    <xf numFmtId="0" fontId="13" fillId="2" borderId="42" xfId="0" applyFont="1" applyFill="1" applyBorder="1" applyAlignment="1">
      <alignment vertical="center"/>
    </xf>
    <xf numFmtId="0" fontId="13" fillId="6" borderId="36" xfId="0" applyFont="1" applyFill="1" applyBorder="1"/>
    <xf numFmtId="0" fontId="13" fillId="6" borderId="2" xfId="0" applyFont="1" applyFill="1" applyBorder="1"/>
    <xf numFmtId="0" fontId="13" fillId="6" borderId="3" xfId="0" applyFont="1" applyFill="1" applyBorder="1" applyAlignment="1">
      <alignment vertical="center"/>
    </xf>
    <xf numFmtId="0" fontId="13" fillId="6" borderId="3" xfId="0" applyFont="1" applyFill="1" applyBorder="1"/>
    <xf numFmtId="0" fontId="13" fillId="6" borderId="39" xfId="0" applyFont="1" applyFill="1" applyBorder="1"/>
    <xf numFmtId="0" fontId="13" fillId="6" borderId="52" xfId="0" applyFont="1" applyFill="1" applyBorder="1"/>
    <xf numFmtId="0" fontId="27" fillId="2" borderId="42" xfId="0" applyFont="1" applyFill="1" applyBorder="1"/>
    <xf numFmtId="0" fontId="27" fillId="2" borderId="0" xfId="0" applyFont="1" applyFill="1"/>
    <xf numFmtId="0" fontId="29" fillId="0" borderId="0" xfId="0" applyFont="1"/>
    <xf numFmtId="0" fontId="30" fillId="0" borderId="0" xfId="0" applyFont="1"/>
    <xf numFmtId="0" fontId="0" fillId="2" borderId="0" xfId="0" applyFill="1"/>
    <xf numFmtId="0" fontId="0" fillId="2" borderId="0" xfId="0" applyFill="1" applyAlignment="1">
      <alignment horizontal="left" vertical="center" indent="10"/>
    </xf>
    <xf numFmtId="0" fontId="0" fillId="2" borderId="0" xfId="0" applyFill="1" applyAlignment="1">
      <alignment horizontal="left" vertical="center" indent="5"/>
    </xf>
    <xf numFmtId="0" fontId="0" fillId="2" borderId="55" xfId="0" applyFill="1" applyBorder="1"/>
    <xf numFmtId="0" fontId="0" fillId="2" borderId="54" xfId="0" applyFill="1" applyBorder="1"/>
    <xf numFmtId="0" fontId="0" fillId="2" borderId="53" xfId="0" applyFill="1" applyBorder="1"/>
    <xf numFmtId="0" fontId="13" fillId="2" borderId="43" xfId="0" applyFont="1" applyFill="1" applyBorder="1"/>
    <xf numFmtId="0" fontId="13" fillId="2" borderId="0" xfId="0" applyFont="1" applyFill="1" applyAlignment="1">
      <alignment horizontal="left" vertical="center" indent="5"/>
    </xf>
    <xf numFmtId="0" fontId="13" fillId="2" borderId="0" xfId="0" applyFont="1" applyFill="1" applyAlignment="1">
      <alignment vertical="center"/>
    </xf>
    <xf numFmtId="0" fontId="31" fillId="2" borderId="0" xfId="0" applyFont="1" applyFill="1" applyAlignment="1">
      <alignment vertical="center"/>
    </xf>
    <xf numFmtId="0" fontId="31" fillId="2" borderId="0" xfId="0" applyFont="1" applyFill="1"/>
    <xf numFmtId="0" fontId="13" fillId="2" borderId="0" xfId="0" applyFont="1" applyFill="1" applyAlignment="1">
      <alignment horizontal="left" vertical="center" indent="10"/>
    </xf>
    <xf numFmtId="0" fontId="32" fillId="5" borderId="43" xfId="0" applyFont="1" applyFill="1" applyBorder="1"/>
    <xf numFmtId="0" fontId="32" fillId="5" borderId="0" xfId="0" applyFont="1" applyFill="1"/>
    <xf numFmtId="0" fontId="0" fillId="2" borderId="43" xfId="0" applyFill="1" applyBorder="1"/>
    <xf numFmtId="0" fontId="0" fillId="2" borderId="0" xfId="0" applyFill="1" applyAlignment="1">
      <alignment horizontal="left" vertical="center" indent="7"/>
    </xf>
    <xf numFmtId="0" fontId="32" fillId="5" borderId="51" xfId="0" applyFont="1" applyFill="1" applyBorder="1"/>
    <xf numFmtId="0" fontId="32" fillId="5" borderId="48" xfId="0" applyFont="1" applyFill="1" applyBorder="1"/>
    <xf numFmtId="0" fontId="27" fillId="2" borderId="43" xfId="0" applyFont="1" applyFill="1" applyBorder="1"/>
    <xf numFmtId="0" fontId="13" fillId="2" borderId="0" xfId="0" applyFont="1" applyFill="1" applyAlignment="1">
      <alignment horizontal="left"/>
    </xf>
    <xf numFmtId="0" fontId="25" fillId="2" borderId="43" xfId="0" applyFont="1" applyFill="1" applyBorder="1"/>
    <xf numFmtId="0" fontId="25" fillId="2" borderId="42" xfId="0" applyFont="1" applyFill="1" applyBorder="1"/>
    <xf numFmtId="0" fontId="13" fillId="6" borderId="38" xfId="0" applyFont="1" applyFill="1" applyBorder="1" applyAlignment="1">
      <alignment vertical="center"/>
    </xf>
    <xf numFmtId="0" fontId="13" fillId="6" borderId="3" xfId="0" applyFont="1" applyFill="1" applyBorder="1" applyAlignment="1">
      <alignment horizontal="left" vertical="center"/>
    </xf>
    <xf numFmtId="0" fontId="26" fillId="2" borderId="0" xfId="0" applyFont="1" applyFill="1" applyAlignment="1">
      <alignment vertical="center"/>
    </xf>
    <xf numFmtId="0" fontId="13" fillId="2" borderId="42" xfId="0" applyFont="1" applyFill="1" applyBorder="1"/>
    <xf numFmtId="0" fontId="26" fillId="2" borderId="0" xfId="0" applyFont="1" applyFill="1"/>
    <xf numFmtId="0" fontId="6" fillId="2" borderId="0" xfId="0" applyFont="1" applyFill="1" applyAlignment="1">
      <alignment vertical="center"/>
    </xf>
    <xf numFmtId="0" fontId="34" fillId="2" borderId="0" xfId="0" applyFont="1" applyFill="1"/>
    <xf numFmtId="0" fontId="34" fillId="2" borderId="43" xfId="0" applyFont="1" applyFill="1" applyBorder="1"/>
    <xf numFmtId="0" fontId="34" fillId="2" borderId="42" xfId="0" applyFont="1" applyFill="1" applyBorder="1"/>
    <xf numFmtId="0" fontId="14" fillId="2" borderId="0" xfId="0" applyFont="1" applyFill="1" applyAlignment="1">
      <alignment vertical="center"/>
    </xf>
    <xf numFmtId="0" fontId="14" fillId="2" borderId="0" xfId="0" applyFont="1" applyFill="1"/>
    <xf numFmtId="0" fontId="14" fillId="2" borderId="42" xfId="0" applyFont="1" applyFill="1" applyBorder="1"/>
    <xf numFmtId="0" fontId="35" fillId="5" borderId="48" xfId="0" applyFont="1" applyFill="1" applyBorder="1"/>
    <xf numFmtId="44" fontId="4" fillId="2" borderId="0" xfId="1" applyFont="1" applyFill="1" applyBorder="1" applyProtection="1"/>
    <xf numFmtId="9" fontId="4" fillId="2" borderId="0" xfId="2" applyFont="1" applyFill="1" applyBorder="1" applyProtection="1"/>
    <xf numFmtId="44" fontId="4" fillId="3" borderId="3" xfId="1" applyFont="1" applyFill="1" applyBorder="1" applyProtection="1"/>
    <xf numFmtId="9" fontId="4" fillId="3" borderId="3" xfId="2" applyFont="1" applyFill="1" applyBorder="1" applyAlignment="1" applyProtection="1">
      <alignment horizontal="center"/>
    </xf>
    <xf numFmtId="0" fontId="5" fillId="2" borderId="0" xfId="1" applyNumberFormat="1" applyFont="1" applyFill="1" applyBorder="1" applyAlignment="1" applyProtection="1">
      <alignment horizontal="center" vertical="center"/>
    </xf>
    <xf numFmtId="44" fontId="4" fillId="2" borderId="0" xfId="1" applyFont="1" applyFill="1" applyProtection="1"/>
    <xf numFmtId="9" fontId="4" fillId="2" borderId="0" xfId="2" applyFont="1" applyFill="1" applyProtection="1"/>
    <xf numFmtId="0" fontId="37" fillId="0" borderId="0" xfId="0" applyFont="1"/>
    <xf numFmtId="0" fontId="4" fillId="8" borderId="3"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0" xfId="0" applyAlignment="1">
      <alignment horizontal="right"/>
    </xf>
    <xf numFmtId="44" fontId="5" fillId="9" borderId="10" xfId="1" applyFont="1" applyFill="1" applyBorder="1" applyAlignment="1" applyProtection="1">
      <alignment horizontal="center" vertical="center" wrapText="1"/>
    </xf>
    <xf numFmtId="0" fontId="5" fillId="9" borderId="9" xfId="1" applyNumberFormat="1" applyFont="1" applyFill="1" applyBorder="1" applyAlignment="1" applyProtection="1">
      <alignment horizontal="center" vertical="center"/>
    </xf>
    <xf numFmtId="44" fontId="5" fillId="9" borderId="21" xfId="1" applyFont="1" applyFill="1" applyBorder="1" applyProtection="1"/>
    <xf numFmtId="44" fontId="5" fillId="9" borderId="29" xfId="1" applyFont="1" applyFill="1" applyBorder="1" applyProtection="1"/>
    <xf numFmtId="9" fontId="4" fillId="8" borderId="48" xfId="0" applyNumberFormat="1" applyFont="1" applyFill="1" applyBorder="1" applyAlignment="1" applyProtection="1">
      <alignment horizontal="right"/>
      <protection locked="0"/>
    </xf>
    <xf numFmtId="0" fontId="4" fillId="8" borderId="36" xfId="0" applyFont="1" applyFill="1" applyBorder="1" applyAlignment="1" applyProtection="1">
      <alignment horizontal="center"/>
      <protection locked="0"/>
    </xf>
    <xf numFmtId="9" fontId="4" fillId="8" borderId="28" xfId="2" applyFont="1" applyFill="1" applyBorder="1" applyAlignment="1" applyProtection="1">
      <alignment horizontal="center"/>
      <protection locked="0"/>
    </xf>
    <xf numFmtId="9" fontId="4" fillId="2" borderId="10" xfId="0" applyNumberFormat="1" applyFont="1" applyFill="1" applyBorder="1" applyProtection="1">
      <protection locked="0"/>
    </xf>
    <xf numFmtId="0" fontId="5" fillId="7" borderId="14" xfId="3" applyNumberFormat="1" applyFont="1" applyFill="1" applyBorder="1" applyAlignment="1" applyProtection="1">
      <alignment horizontal="center" vertical="center" wrapText="1"/>
    </xf>
    <xf numFmtId="0" fontId="5" fillId="7" borderId="4" xfId="3" applyNumberFormat="1" applyFont="1" applyFill="1" applyBorder="1" applyAlignment="1" applyProtection="1">
      <alignment horizontal="center" vertical="center" wrapText="1"/>
    </xf>
    <xf numFmtId="0" fontId="5" fillId="7" borderId="5" xfId="3" applyNumberFormat="1" applyFont="1" applyFill="1" applyBorder="1" applyAlignment="1" applyProtection="1">
      <alignment horizontal="center" vertical="center" wrapText="1"/>
    </xf>
    <xf numFmtId="9" fontId="0" fillId="0" borderId="0" xfId="2" applyFont="1"/>
    <xf numFmtId="44" fontId="5" fillId="9" borderId="16" xfId="1" applyFont="1" applyFill="1" applyBorder="1" applyProtection="1"/>
    <xf numFmtId="44" fontId="5" fillId="3" borderId="29" xfId="1" applyFont="1" applyFill="1" applyBorder="1" applyProtection="1"/>
    <xf numFmtId="9" fontId="5" fillId="9" borderId="19" xfId="2" applyFont="1" applyFill="1" applyBorder="1" applyAlignment="1" applyProtection="1">
      <alignment horizontal="center" vertical="center" wrapText="1"/>
    </xf>
    <xf numFmtId="44" fontId="5" fillId="3" borderId="55" xfId="1" applyFont="1" applyFill="1" applyBorder="1" applyProtection="1"/>
    <xf numFmtId="9" fontId="5" fillId="9" borderId="10" xfId="2" applyFont="1" applyFill="1" applyBorder="1" applyAlignment="1" applyProtection="1">
      <alignment horizontal="center" vertical="center" wrapText="1"/>
    </xf>
    <xf numFmtId="44" fontId="5" fillId="9" borderId="4" xfId="1" applyFont="1" applyFill="1" applyBorder="1" applyProtection="1"/>
    <xf numFmtId="0" fontId="5" fillId="9" borderId="10" xfId="2" applyNumberFormat="1" applyFont="1" applyFill="1" applyBorder="1" applyAlignment="1" applyProtection="1">
      <alignment horizontal="center" vertical="center" wrapText="1"/>
    </xf>
    <xf numFmtId="44" fontId="7" fillId="9" borderId="32" xfId="1" applyFont="1" applyFill="1" applyBorder="1" applyProtection="1"/>
    <xf numFmtId="44" fontId="5" fillId="3" borderId="4" xfId="1" applyFont="1" applyFill="1" applyBorder="1" applyProtection="1"/>
    <xf numFmtId="0" fontId="1" fillId="2" borderId="0" xfId="0" applyFont="1" applyFill="1"/>
    <xf numFmtId="0" fontId="4" fillId="2" borderId="0" xfId="0" applyFont="1" applyFill="1"/>
    <xf numFmtId="0" fontId="3" fillId="5" borderId="50" xfId="0" applyFont="1" applyFill="1" applyBorder="1" applyAlignment="1">
      <alignment vertical="center"/>
    </xf>
    <xf numFmtId="0" fontId="4" fillId="5" borderId="48" xfId="0" applyFont="1" applyFill="1" applyBorder="1"/>
    <xf numFmtId="0" fontId="4" fillId="5" borderId="48" xfId="0" applyFont="1" applyFill="1" applyBorder="1" applyAlignment="1">
      <alignment wrapText="1"/>
    </xf>
    <xf numFmtId="44" fontId="4" fillId="5" borderId="48" xfId="1" applyFont="1" applyFill="1" applyBorder="1" applyProtection="1"/>
    <xf numFmtId="9" fontId="4" fillId="5" borderId="48" xfId="2" applyFont="1" applyFill="1" applyBorder="1" applyProtection="1"/>
    <xf numFmtId="0" fontId="4" fillId="5" borderId="51" xfId="0" applyFont="1" applyFill="1" applyBorder="1"/>
    <xf numFmtId="0" fontId="4" fillId="9" borderId="49" xfId="0" applyFont="1" applyFill="1" applyBorder="1"/>
    <xf numFmtId="0" fontId="4" fillId="9" borderId="34" xfId="0" applyFont="1" applyFill="1" applyBorder="1"/>
    <xf numFmtId="0" fontId="4" fillId="9" borderId="34" xfId="0" applyFont="1" applyFill="1" applyBorder="1" applyAlignment="1">
      <alignment wrapText="1"/>
    </xf>
    <xf numFmtId="44" fontId="4" fillId="9" borderId="34" xfId="1" applyFont="1" applyFill="1" applyBorder="1" applyProtection="1"/>
    <xf numFmtId="9" fontId="4" fillId="9" borderId="34" xfId="2" applyFont="1" applyFill="1" applyBorder="1" applyProtection="1"/>
    <xf numFmtId="0" fontId="4" fillId="9" borderId="56" xfId="0" applyFont="1" applyFill="1" applyBorder="1"/>
    <xf numFmtId="14" fontId="4" fillId="9" borderId="0" xfId="0" applyNumberFormat="1" applyFont="1" applyFill="1" applyAlignment="1">
      <alignment horizontal="left" wrapText="1"/>
    </xf>
    <xf numFmtId="0" fontId="0" fillId="9" borderId="43" xfId="0" applyFill="1" applyBorder="1" applyAlignment="1">
      <alignment horizontal="left" wrapText="1"/>
    </xf>
    <xf numFmtId="14" fontId="4" fillId="9" borderId="43" xfId="0" applyNumberFormat="1" applyFont="1" applyFill="1" applyBorder="1" applyAlignment="1">
      <alignment horizontal="left" wrapText="1"/>
    </xf>
    <xf numFmtId="14" fontId="4" fillId="2" borderId="0" xfId="0" applyNumberFormat="1" applyFont="1" applyFill="1" applyAlignment="1">
      <alignment horizontal="left" wrapText="1"/>
    </xf>
    <xf numFmtId="0" fontId="4" fillId="9" borderId="54" xfId="0" applyFont="1" applyFill="1" applyBorder="1"/>
    <xf numFmtId="0" fontId="4" fillId="9" borderId="54" xfId="0" applyFont="1" applyFill="1" applyBorder="1" applyAlignment="1">
      <alignment wrapText="1"/>
    </xf>
    <xf numFmtId="0" fontId="4" fillId="9" borderId="55" xfId="0" applyFont="1" applyFill="1" applyBorder="1" applyAlignment="1">
      <alignment wrapText="1"/>
    </xf>
    <xf numFmtId="0" fontId="4" fillId="2" borderId="0" xfId="0" applyFont="1" applyFill="1" applyAlignment="1">
      <alignment wrapText="1"/>
    </xf>
    <xf numFmtId="0" fontId="5" fillId="9" borderId="24" xfId="0" applyFont="1" applyFill="1" applyBorder="1" applyAlignment="1">
      <alignment vertical="center"/>
    </xf>
    <xf numFmtId="0" fontId="5" fillId="9" borderId="15" xfId="0" applyFont="1" applyFill="1" applyBorder="1"/>
    <xf numFmtId="0" fontId="4" fillId="2" borderId="0" xfId="0" applyFont="1" applyFill="1" applyAlignment="1">
      <alignment horizontal="center"/>
    </xf>
    <xf numFmtId="0" fontId="5" fillId="2" borderId="0" xfId="0" applyFont="1" applyFill="1"/>
    <xf numFmtId="0" fontId="5" fillId="9" borderId="26" xfId="0" applyFont="1" applyFill="1" applyBorder="1" applyAlignment="1">
      <alignment vertical="center"/>
    </xf>
    <xf numFmtId="0" fontId="5" fillId="9" borderId="2" xfId="0" applyFont="1" applyFill="1" applyBorder="1"/>
    <xf numFmtId="0" fontId="4" fillId="9" borderId="3" xfId="0" applyFont="1" applyFill="1" applyBorder="1" applyAlignment="1">
      <alignment horizontal="center"/>
    </xf>
    <xf numFmtId="44" fontId="4" fillId="2" borderId="0" xfId="0" applyNumberFormat="1" applyFont="1" applyFill="1"/>
    <xf numFmtId="0" fontId="5" fillId="9" borderId="27" xfId="0" applyFont="1" applyFill="1" applyBorder="1" applyAlignment="1">
      <alignment vertical="center"/>
    </xf>
    <xf numFmtId="0" fontId="5" fillId="9" borderId="16" xfId="0" applyFont="1" applyFill="1" applyBorder="1"/>
    <xf numFmtId="9" fontId="4" fillId="9" borderId="4" xfId="2" applyFont="1" applyFill="1" applyBorder="1" applyAlignment="1" applyProtection="1">
      <alignment horizontal="center"/>
    </xf>
    <xf numFmtId="0" fontId="5" fillId="9" borderId="6" xfId="0" applyFont="1" applyFill="1" applyBorder="1" applyAlignment="1">
      <alignment horizontal="center" vertical="center" wrapText="1"/>
    </xf>
    <xf numFmtId="0" fontId="5" fillId="0" borderId="0" xfId="0" applyFont="1" applyAlignment="1">
      <alignment horizontal="center" vertical="center" wrapText="1"/>
    </xf>
    <xf numFmtId="0" fontId="5" fillId="7" borderId="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9" borderId="25" xfId="0" applyFont="1" applyFill="1" applyBorder="1" applyAlignment="1">
      <alignment horizontal="center" vertical="center" wrapText="1"/>
    </xf>
    <xf numFmtId="44" fontId="4" fillId="3" borderId="3" xfId="0" applyNumberFormat="1" applyFont="1" applyFill="1" applyBorder="1"/>
    <xf numFmtId="44" fontId="4" fillId="3" borderId="20" xfId="0" applyNumberFormat="1" applyFont="1" applyFill="1" applyBorder="1"/>
    <xf numFmtId="0" fontId="4" fillId="2" borderId="0" xfId="0" applyFont="1" applyFill="1" applyAlignment="1">
      <alignment horizontal="center" vertical="center"/>
    </xf>
    <xf numFmtId="0" fontId="5" fillId="9" borderId="14" xfId="0" applyFont="1" applyFill="1" applyBorder="1"/>
    <xf numFmtId="0" fontId="5" fillId="9" borderId="28" xfId="0" applyFont="1" applyFill="1" applyBorder="1" applyAlignment="1">
      <alignment wrapText="1"/>
    </xf>
    <xf numFmtId="0" fontId="5" fillId="9" borderId="28" xfId="0" applyFont="1" applyFill="1" applyBorder="1"/>
    <xf numFmtId="0" fontId="5" fillId="9" borderId="11"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7" fillId="2" borderId="0" xfId="0" applyFont="1" applyFill="1"/>
    <xf numFmtId="44" fontId="7" fillId="2" borderId="0" xfId="0" applyNumberFormat="1" applyFont="1" applyFill="1"/>
    <xf numFmtId="0" fontId="5" fillId="9" borderId="27" xfId="0" applyFont="1" applyFill="1" applyBorder="1" applyAlignment="1">
      <alignment wrapText="1"/>
    </xf>
    <xf numFmtId="0" fontId="7" fillId="9" borderId="30" xfId="0" applyFont="1" applyFill="1" applyBorder="1"/>
    <xf numFmtId="0" fontId="7" fillId="9" borderId="31" xfId="0" applyFont="1" applyFill="1" applyBorder="1"/>
    <xf numFmtId="44" fontId="7" fillId="3" borderId="32" xfId="0" applyNumberFormat="1" applyFont="1" applyFill="1" applyBorder="1"/>
    <xf numFmtId="44" fontId="7" fillId="9" borderId="32" xfId="0" applyNumberFormat="1" applyFont="1" applyFill="1" applyBorder="1"/>
    <xf numFmtId="44" fontId="7" fillId="3" borderId="41" xfId="0" applyNumberFormat="1" applyFont="1" applyFill="1" applyBorder="1"/>
    <xf numFmtId="0" fontId="9" fillId="2" borderId="0" xfId="0" applyFont="1" applyFill="1"/>
    <xf numFmtId="0" fontId="9" fillId="2" borderId="0" xfId="0" applyFont="1" applyFill="1" applyAlignment="1">
      <alignment wrapText="1"/>
    </xf>
    <xf numFmtId="0" fontId="8" fillId="5" borderId="50" xfId="0" applyFont="1" applyFill="1" applyBorder="1" applyAlignment="1">
      <alignment vertical="center"/>
    </xf>
    <xf numFmtId="0" fontId="9" fillId="5" borderId="48" xfId="0" applyFont="1" applyFill="1" applyBorder="1"/>
    <xf numFmtId="0" fontId="9" fillId="5" borderId="48" xfId="0" applyFont="1" applyFill="1" applyBorder="1" applyAlignment="1">
      <alignment wrapText="1"/>
    </xf>
    <xf numFmtId="0" fontId="9" fillId="5" borderId="51" xfId="0" applyFont="1" applyFill="1" applyBorder="1"/>
    <xf numFmtId="0" fontId="10" fillId="9" borderId="42" xfId="0" applyFont="1" applyFill="1" applyBorder="1" applyAlignment="1">
      <alignment horizontal="right"/>
    </xf>
    <xf numFmtId="0" fontId="9" fillId="3" borderId="3" xfId="0" applyFont="1" applyFill="1" applyBorder="1"/>
    <xf numFmtId="0" fontId="9" fillId="9" borderId="0" xfId="0" applyFont="1" applyFill="1" applyAlignment="1">
      <alignment wrapText="1"/>
    </xf>
    <xf numFmtId="0" fontId="9" fillId="9" borderId="43" xfId="0" applyFont="1" applyFill="1" applyBorder="1"/>
    <xf numFmtId="0" fontId="10" fillId="9" borderId="53" xfId="0" applyFont="1" applyFill="1" applyBorder="1" applyAlignment="1">
      <alignment horizontal="right"/>
    </xf>
    <xf numFmtId="0" fontId="9" fillId="9" borderId="54" xfId="0" applyFont="1" applyFill="1" applyBorder="1" applyAlignment="1">
      <alignment wrapText="1"/>
    </xf>
    <xf numFmtId="0" fontId="9" fillId="9" borderId="54" xfId="0" applyFont="1" applyFill="1" applyBorder="1"/>
    <xf numFmtId="0" fontId="9" fillId="9" borderId="55" xfId="0" applyFont="1" applyFill="1" applyBorder="1"/>
    <xf numFmtId="0" fontId="10" fillId="0" borderId="0" xfId="0" applyFont="1"/>
    <xf numFmtId="0" fontId="9" fillId="0" borderId="0" xfId="0" applyFont="1"/>
    <xf numFmtId="0" fontId="9" fillId="0" borderId="0" xfId="0" applyFont="1" applyAlignment="1">
      <alignment wrapText="1"/>
    </xf>
    <xf numFmtId="14" fontId="4" fillId="2" borderId="0" xfId="0" applyNumberFormat="1" applyFont="1" applyFill="1" applyAlignment="1">
      <alignment horizontal="left" vertical="top"/>
    </xf>
    <xf numFmtId="0" fontId="5" fillId="0" borderId="0" xfId="0" applyFont="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9" borderId="18" xfId="0" applyFont="1" applyFill="1" applyBorder="1" applyAlignment="1">
      <alignment horizontal="center" vertical="center"/>
    </xf>
    <xf numFmtId="0" fontId="5" fillId="9" borderId="16"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3" borderId="44" xfId="0" applyFont="1" applyFill="1" applyBorder="1"/>
    <xf numFmtId="0" fontId="4" fillId="3" borderId="38" xfId="0" applyFont="1" applyFill="1" applyBorder="1" applyAlignment="1">
      <alignment wrapText="1"/>
    </xf>
    <xf numFmtId="44" fontId="4" fillId="3" borderId="38" xfId="0" applyNumberFormat="1" applyFont="1" applyFill="1" applyBorder="1"/>
    <xf numFmtId="0" fontId="4" fillId="9" borderId="16" xfId="0" applyFont="1" applyFill="1" applyBorder="1" applyAlignment="1">
      <alignment wrapText="1"/>
    </xf>
    <xf numFmtId="44" fontId="9" fillId="3" borderId="4" xfId="1" applyFont="1" applyFill="1" applyBorder="1" applyProtection="1"/>
    <xf numFmtId="44" fontId="9" fillId="3" borderId="5" xfId="1" applyFont="1" applyFill="1" applyBorder="1" applyProtection="1"/>
    <xf numFmtId="0" fontId="5" fillId="0" borderId="0" xfId="0" applyFont="1"/>
    <xf numFmtId="0" fontId="4" fillId="0" borderId="0" xfId="0" applyFont="1" applyAlignment="1">
      <alignment wrapText="1"/>
    </xf>
    <xf numFmtId="44" fontId="4" fillId="0" borderId="0" xfId="0" applyNumberFormat="1" applyFont="1"/>
    <xf numFmtId="44" fontId="9" fillId="0" borderId="39" xfId="1" applyFont="1" applyFill="1" applyBorder="1" applyProtection="1"/>
    <xf numFmtId="0" fontId="5" fillId="9" borderId="17" xfId="0" applyFont="1" applyFill="1" applyBorder="1" applyAlignment="1">
      <alignment horizontal="center" vertical="center" wrapText="1"/>
    </xf>
    <xf numFmtId="0" fontId="5" fillId="9" borderId="59" xfId="0" applyFont="1" applyFill="1" applyBorder="1" applyAlignment="1">
      <alignment horizontal="center" vertical="center"/>
    </xf>
    <xf numFmtId="44" fontId="4" fillId="3" borderId="38" xfId="0" applyNumberFormat="1" applyFont="1" applyFill="1" applyBorder="1" applyAlignment="1">
      <alignment wrapText="1"/>
    </xf>
    <xf numFmtId="0" fontId="10" fillId="2" borderId="0" xfId="0" applyFont="1" applyFill="1"/>
    <xf numFmtId="0" fontId="5" fillId="4" borderId="40" xfId="0" applyFont="1" applyFill="1" applyBorder="1"/>
    <xf numFmtId="44" fontId="5" fillId="3" borderId="32" xfId="0" applyNumberFormat="1" applyFont="1" applyFill="1" applyBorder="1"/>
    <xf numFmtId="44" fontId="5" fillId="3" borderId="33" xfId="0" applyNumberFormat="1" applyFont="1" applyFill="1" applyBorder="1"/>
    <xf numFmtId="0" fontId="5" fillId="2" borderId="48" xfId="0" applyFont="1" applyFill="1" applyBorder="1"/>
    <xf numFmtId="0" fontId="5" fillId="2" borderId="48" xfId="0" applyFont="1" applyFill="1" applyBorder="1" applyAlignment="1">
      <alignment wrapText="1"/>
    </xf>
    <xf numFmtId="44" fontId="5" fillId="2" borderId="0" xfId="0" applyNumberFormat="1" applyFont="1" applyFill="1"/>
    <xf numFmtId="0" fontId="39" fillId="9" borderId="40" xfId="0" applyFont="1" applyFill="1" applyBorder="1" applyAlignment="1">
      <alignment vertical="center"/>
    </xf>
    <xf numFmtId="44" fontId="5" fillId="4" borderId="32" xfId="0" applyNumberFormat="1" applyFont="1" applyFill="1" applyBorder="1"/>
    <xf numFmtId="0" fontId="9" fillId="2" borderId="0" xfId="0" applyFont="1" applyFill="1" applyAlignment="1">
      <alignment vertical="top"/>
    </xf>
    <xf numFmtId="0" fontId="8" fillId="5" borderId="50" xfId="0" applyFont="1" applyFill="1" applyBorder="1"/>
    <xf numFmtId="0" fontId="9" fillId="5" borderId="42" xfId="0" applyFont="1" applyFill="1" applyBorder="1"/>
    <xf numFmtId="0" fontId="9" fillId="5" borderId="43" xfId="0" applyFont="1" applyFill="1" applyBorder="1"/>
    <xf numFmtId="14" fontId="9" fillId="2" borderId="0" xfId="0" applyNumberFormat="1" applyFont="1" applyFill="1" applyAlignment="1">
      <alignment horizontal="left"/>
    </xf>
    <xf numFmtId="0" fontId="10" fillId="9" borderId="42" xfId="0" applyFont="1" applyFill="1" applyBorder="1" applyAlignment="1">
      <alignment horizontal="right" vertical="center"/>
    </xf>
    <xf numFmtId="0" fontId="9" fillId="3" borderId="3" xfId="0" applyFont="1" applyFill="1" applyBorder="1" applyAlignment="1">
      <alignment vertical="center"/>
    </xf>
    <xf numFmtId="14" fontId="9" fillId="3" borderId="13" xfId="0" applyNumberFormat="1" applyFont="1" applyFill="1" applyBorder="1" applyAlignment="1">
      <alignment horizontal="left" vertical="center"/>
    </xf>
    <xf numFmtId="0" fontId="10" fillId="9" borderId="53" xfId="0" applyFont="1" applyFill="1" applyBorder="1" applyAlignment="1">
      <alignment horizontal="right" vertical="center"/>
    </xf>
    <xf numFmtId="0" fontId="9" fillId="3" borderId="4" xfId="0" applyFont="1" applyFill="1" applyBorder="1" applyAlignment="1">
      <alignment vertical="center"/>
    </xf>
    <xf numFmtId="0" fontId="5" fillId="9" borderId="9" xfId="0" applyFont="1" applyFill="1" applyBorder="1"/>
    <xf numFmtId="0" fontId="10" fillId="9" borderId="10" xfId="0" applyFont="1" applyFill="1" applyBorder="1" applyAlignment="1">
      <alignment horizontal="left"/>
    </xf>
    <xf numFmtId="0" fontId="6" fillId="9" borderId="11" xfId="0" applyFont="1" applyFill="1" applyBorder="1"/>
    <xf numFmtId="0" fontId="5" fillId="9" borderId="12" xfId="0" applyFont="1" applyFill="1" applyBorder="1"/>
    <xf numFmtId="0" fontId="10" fillId="9" borderId="14" xfId="0" applyFont="1" applyFill="1" applyBorder="1"/>
    <xf numFmtId="0" fontId="10" fillId="9" borderId="3" xfId="0" applyFont="1" applyFill="1" applyBorder="1" applyAlignment="1">
      <alignment horizontal="left"/>
    </xf>
    <xf numFmtId="0" fontId="6" fillId="9" borderId="3" xfId="0" applyFont="1" applyFill="1" applyBorder="1"/>
    <xf numFmtId="0" fontId="10" fillId="7" borderId="12" xfId="0" applyFont="1" applyFill="1" applyBorder="1"/>
    <xf numFmtId="0" fontId="9" fillId="7" borderId="3" xfId="1" applyNumberFormat="1" applyFont="1" applyFill="1" applyBorder="1" applyProtection="1"/>
    <xf numFmtId="0" fontId="9" fillId="9" borderId="13" xfId="0" applyFont="1" applyFill="1" applyBorder="1"/>
    <xf numFmtId="0" fontId="10" fillId="5" borderId="48" xfId="0" applyFont="1" applyFill="1" applyBorder="1"/>
    <xf numFmtId="14" fontId="9" fillId="3" borderId="13" xfId="0" applyNumberFormat="1" applyFont="1" applyFill="1" applyBorder="1" applyAlignment="1">
      <alignment horizontal="left"/>
    </xf>
    <xf numFmtId="0" fontId="4" fillId="0" borderId="0" xfId="0" applyFont="1"/>
    <xf numFmtId="0" fontId="9" fillId="4" borderId="32" xfId="0" applyFont="1" applyFill="1" applyBorder="1"/>
    <xf numFmtId="0" fontId="9" fillId="4" borderId="41" xfId="0" applyFont="1" applyFill="1" applyBorder="1"/>
    <xf numFmtId="44" fontId="9" fillId="3" borderId="38" xfId="1" applyFont="1" applyFill="1" applyBorder="1" applyProtection="1"/>
    <xf numFmtId="9" fontId="9" fillId="3" borderId="45" xfId="2" applyFont="1" applyFill="1" applyBorder="1" applyProtection="1"/>
    <xf numFmtId="0" fontId="4" fillId="3" borderId="12" xfId="0" applyFont="1" applyFill="1" applyBorder="1"/>
    <xf numFmtId="44" fontId="9" fillId="3" borderId="3" xfId="1" quotePrefix="1" applyFont="1" applyFill="1" applyBorder="1" applyProtection="1"/>
    <xf numFmtId="9" fontId="9" fillId="3" borderId="20" xfId="2" quotePrefix="1" applyFont="1" applyFill="1" applyBorder="1" applyProtection="1"/>
    <xf numFmtId="0" fontId="5" fillId="4" borderId="14" xfId="0" applyFont="1" applyFill="1" applyBorder="1"/>
    <xf numFmtId="44" fontId="9" fillId="4" borderId="4" xfId="1" applyFont="1" applyFill="1" applyBorder="1" applyProtection="1"/>
    <xf numFmtId="9" fontId="9" fillId="4" borderId="21" xfId="2" applyFont="1" applyFill="1" applyBorder="1" applyProtection="1"/>
    <xf numFmtId="0" fontId="9" fillId="3" borderId="12" xfId="0" applyFont="1" applyFill="1" applyBorder="1"/>
    <xf numFmtId="44" fontId="9" fillId="3" borderId="3" xfId="1" applyFont="1" applyFill="1" applyBorder="1" applyProtection="1"/>
    <xf numFmtId="9" fontId="9" fillId="3" borderId="20" xfId="2" applyFont="1" applyFill="1" applyBorder="1" applyProtection="1"/>
    <xf numFmtId="0" fontId="10" fillId="4" borderId="14" xfId="0" applyFont="1" applyFill="1" applyBorder="1"/>
    <xf numFmtId="44" fontId="10" fillId="4" borderId="4" xfId="1" applyFont="1" applyFill="1" applyBorder="1" applyProtection="1"/>
    <xf numFmtId="9" fontId="10" fillId="4" borderId="21" xfId="2" applyFont="1" applyFill="1" applyBorder="1" applyProtection="1"/>
    <xf numFmtId="0" fontId="10" fillId="4" borderId="40" xfId="0" applyFont="1" applyFill="1" applyBorder="1"/>
    <xf numFmtId="0" fontId="10" fillId="4" borderId="32" xfId="0" applyFont="1" applyFill="1" applyBorder="1" applyAlignment="1">
      <alignment horizontal="center"/>
    </xf>
    <xf numFmtId="0" fontId="10" fillId="4" borderId="33" xfId="0" applyFont="1" applyFill="1" applyBorder="1" applyAlignment="1">
      <alignment horizontal="center"/>
    </xf>
    <xf numFmtId="0" fontId="9" fillId="3" borderId="44" xfId="0" applyFont="1" applyFill="1" applyBorder="1"/>
    <xf numFmtId="44" fontId="9" fillId="3" borderId="46" xfId="1" applyFont="1" applyFill="1" applyBorder="1" applyProtection="1"/>
    <xf numFmtId="0" fontId="9" fillId="3" borderId="13" xfId="0" applyFont="1" applyFill="1" applyBorder="1"/>
    <xf numFmtId="0" fontId="40" fillId="4" borderId="30" xfId="0" applyFont="1" applyFill="1" applyBorder="1"/>
    <xf numFmtId="0" fontId="13" fillId="4" borderId="31" xfId="0" applyFont="1" applyFill="1" applyBorder="1"/>
    <xf numFmtId="0" fontId="13" fillId="4" borderId="41" xfId="0" applyFont="1" applyFill="1" applyBorder="1"/>
    <xf numFmtId="44" fontId="5" fillId="3" borderId="14" xfId="1" applyFont="1" applyFill="1" applyBorder="1" applyProtection="1"/>
    <xf numFmtId="0" fontId="16" fillId="10" borderId="64" xfId="0" applyFont="1" applyFill="1" applyBorder="1" applyAlignment="1" applyProtection="1">
      <alignment horizontal="left"/>
      <protection locked="0"/>
    </xf>
    <xf numFmtId="0" fontId="16" fillId="10" borderId="58" xfId="0" applyFont="1" applyFill="1" applyBorder="1" applyAlignment="1" applyProtection="1">
      <alignment horizontal="left"/>
      <protection locked="0"/>
    </xf>
    <xf numFmtId="0" fontId="16" fillId="10" borderId="65" xfId="0" applyFont="1" applyFill="1" applyBorder="1" applyAlignment="1" applyProtection="1">
      <alignment horizontal="left"/>
      <protection locked="0"/>
    </xf>
    <xf numFmtId="0" fontId="16" fillId="10" borderId="29" xfId="0" applyFont="1" applyFill="1" applyBorder="1" applyAlignment="1" applyProtection="1">
      <alignment horizontal="left"/>
      <protection locked="0"/>
    </xf>
    <xf numFmtId="44" fontId="4" fillId="3" borderId="4" xfId="0" applyNumberFormat="1" applyFont="1" applyFill="1" applyBorder="1"/>
    <xf numFmtId="0" fontId="4" fillId="3" borderId="66" xfId="0" applyFont="1" applyFill="1" applyBorder="1" applyAlignment="1">
      <alignment wrapText="1"/>
    </xf>
    <xf numFmtId="44" fontId="4" fillId="3" borderId="66" xfId="0" applyNumberFormat="1" applyFont="1" applyFill="1" applyBorder="1" applyAlignment="1">
      <alignment wrapText="1"/>
    </xf>
    <xf numFmtId="0" fontId="5" fillId="4" borderId="28" xfId="0" applyFont="1" applyFill="1" applyBorder="1"/>
    <xf numFmtId="44" fontId="5" fillId="3" borderId="4" xfId="0" applyNumberFormat="1" applyFont="1" applyFill="1" applyBorder="1"/>
    <xf numFmtId="44" fontId="5" fillId="3" borderId="5" xfId="0" applyNumberFormat="1" applyFont="1" applyFill="1" applyBorder="1"/>
    <xf numFmtId="0" fontId="4" fillId="0" borderId="53" xfId="0" applyFont="1" applyBorder="1"/>
    <xf numFmtId="0" fontId="4" fillId="0" borderId="54" xfId="0" applyFont="1" applyBorder="1"/>
    <xf numFmtId="0" fontId="4" fillId="0" borderId="55" xfId="0" applyFont="1" applyBorder="1"/>
    <xf numFmtId="0" fontId="5" fillId="4" borderId="16" xfId="0" applyFont="1" applyFill="1" applyBorder="1"/>
    <xf numFmtId="44" fontId="10" fillId="3" borderId="6" xfId="0" applyNumberFormat="1" applyFont="1" applyFill="1" applyBorder="1"/>
    <xf numFmtId="0" fontId="12" fillId="4" borderId="40" xfId="0" applyFont="1" applyFill="1" applyBorder="1"/>
    <xf numFmtId="44" fontId="12" fillId="4" borderId="33" xfId="0" applyNumberFormat="1" applyFont="1" applyFill="1" applyBorder="1"/>
    <xf numFmtId="0" fontId="11" fillId="4" borderId="41" xfId="0" applyFont="1" applyFill="1" applyBorder="1"/>
    <xf numFmtId="44" fontId="10" fillId="9" borderId="5" xfId="1" applyFont="1" applyFill="1" applyBorder="1" applyProtection="1"/>
    <xf numFmtId="0" fontId="9" fillId="9" borderId="19" xfId="0" applyFont="1" applyFill="1" applyBorder="1"/>
    <xf numFmtId="0" fontId="9" fillId="9" borderId="20" xfId="0" applyFont="1" applyFill="1" applyBorder="1"/>
    <xf numFmtId="0" fontId="6" fillId="9" borderId="13" xfId="0" applyFont="1" applyFill="1" applyBorder="1"/>
    <xf numFmtId="10" fontId="9" fillId="3" borderId="13" xfId="1" applyNumberFormat="1" applyFont="1" applyFill="1" applyBorder="1" applyAlignment="1" applyProtection="1">
      <alignment horizontal="right"/>
    </xf>
    <xf numFmtId="0" fontId="9" fillId="8" borderId="20" xfId="0" applyFont="1" applyFill="1" applyBorder="1" applyProtection="1">
      <protection locked="0"/>
    </xf>
    <xf numFmtId="10" fontId="9" fillId="3" borderId="3" xfId="1" applyNumberFormat="1" applyFont="1" applyFill="1" applyBorder="1" applyAlignment="1" applyProtection="1">
      <alignment horizontal="right"/>
    </xf>
    <xf numFmtId="0" fontId="9" fillId="5" borderId="0" xfId="0" applyFont="1" applyFill="1"/>
    <xf numFmtId="0" fontId="9" fillId="9" borderId="54" xfId="0" applyFont="1" applyFill="1" applyBorder="1" applyAlignment="1">
      <alignment vertical="center"/>
    </xf>
    <xf numFmtId="0" fontId="5" fillId="9" borderId="25" xfId="0" applyFont="1" applyFill="1" applyBorder="1" applyAlignment="1">
      <alignment horizontal="left" vertical="top"/>
    </xf>
    <xf numFmtId="44" fontId="5" fillId="3" borderId="28" xfId="0" applyNumberFormat="1" applyFont="1" applyFill="1" applyBorder="1" applyAlignment="1">
      <alignment wrapText="1"/>
    </xf>
    <xf numFmtId="0" fontId="17" fillId="2" borderId="0" xfId="0" quotePrefix="1" applyFont="1" applyFill="1" applyAlignment="1">
      <alignment vertical="center"/>
    </xf>
    <xf numFmtId="0" fontId="13" fillId="2" borderId="0" xfId="0" quotePrefix="1" applyFont="1" applyFill="1"/>
    <xf numFmtId="164" fontId="13" fillId="6" borderId="3" xfId="1" applyNumberFormat="1" applyFont="1" applyFill="1" applyBorder="1" applyProtection="1">
      <protection locked="0"/>
    </xf>
    <xf numFmtId="10" fontId="10" fillId="9" borderId="4" xfId="1" applyNumberFormat="1" applyFont="1" applyFill="1" applyBorder="1" applyAlignment="1" applyProtection="1">
      <alignment horizontal="right"/>
    </xf>
    <xf numFmtId="0" fontId="10" fillId="9" borderId="5" xfId="0" applyFont="1" applyFill="1" applyBorder="1" applyProtection="1">
      <protection locked="0"/>
    </xf>
    <xf numFmtId="0" fontId="5" fillId="9" borderId="40" xfId="0" applyFont="1" applyFill="1" applyBorder="1"/>
    <xf numFmtId="44" fontId="5" fillId="3" borderId="32" xfId="1" applyFont="1" applyFill="1" applyBorder="1" applyProtection="1"/>
    <xf numFmtId="9" fontId="5" fillId="3" borderId="32" xfId="1" applyNumberFormat="1" applyFont="1" applyFill="1" applyBorder="1" applyProtection="1"/>
    <xf numFmtId="44" fontId="10" fillId="3" borderId="4" xfId="1" applyFont="1" applyFill="1" applyBorder="1" applyProtection="1"/>
    <xf numFmtId="0" fontId="9" fillId="9" borderId="12" xfId="0" applyFont="1" applyFill="1" applyBorder="1"/>
    <xf numFmtId="0" fontId="5" fillId="9" borderId="19" xfId="0" applyFont="1" applyFill="1" applyBorder="1" applyAlignment="1">
      <alignment horizontal="left" vertical="top"/>
    </xf>
    <xf numFmtId="9" fontId="5" fillId="3" borderId="5" xfId="1" applyNumberFormat="1" applyFont="1" applyFill="1" applyBorder="1" applyProtection="1"/>
    <xf numFmtId="44" fontId="12" fillId="3" borderId="32" xfId="1" applyFont="1" applyFill="1" applyBorder="1" applyProtection="1"/>
    <xf numFmtId="44" fontId="5" fillId="0" borderId="32" xfId="1" applyFont="1" applyFill="1" applyBorder="1" applyProtection="1"/>
    <xf numFmtId="0" fontId="36" fillId="9" borderId="40" xfId="0" applyFont="1" applyFill="1" applyBorder="1"/>
    <xf numFmtId="165" fontId="0" fillId="0" borderId="0" xfId="0" applyNumberFormat="1"/>
    <xf numFmtId="14" fontId="16" fillId="2" borderId="3" xfId="0" applyNumberFormat="1" applyFont="1" applyFill="1" applyBorder="1" applyAlignment="1" applyProtection="1">
      <alignment horizontal="left" vertical="center" wrapText="1"/>
      <protection locked="0"/>
    </xf>
    <xf numFmtId="14" fontId="9" fillId="3" borderId="3" xfId="0" applyNumberFormat="1" applyFont="1" applyFill="1" applyBorder="1" applyAlignment="1">
      <alignment horizontal="left" vertical="center"/>
    </xf>
    <xf numFmtId="0" fontId="5" fillId="7" borderId="1" xfId="0" applyFont="1" applyFill="1" applyBorder="1" applyAlignment="1">
      <alignment horizontal="right" vertical="center"/>
    </xf>
    <xf numFmtId="0" fontId="13" fillId="6" borderId="1" xfId="0" applyFont="1" applyFill="1" applyBorder="1" applyAlignment="1">
      <alignment vertical="center"/>
    </xf>
    <xf numFmtId="0" fontId="0" fillId="0" borderId="36" xfId="0" applyBorder="1"/>
    <xf numFmtId="0" fontId="0" fillId="0" borderId="2" xfId="0" applyBorder="1"/>
    <xf numFmtId="0" fontId="5" fillId="9" borderId="25"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0" fillId="7" borderId="25"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1" xfId="0" applyFont="1" applyFill="1" applyBorder="1" applyAlignment="1" applyProtection="1">
      <alignment wrapText="1"/>
      <protection locked="0"/>
    </xf>
    <xf numFmtId="0" fontId="0" fillId="0" borderId="36" xfId="0" applyBorder="1" applyAlignment="1" applyProtection="1">
      <alignment wrapText="1"/>
      <protection locked="0"/>
    </xf>
    <xf numFmtId="0" fontId="0" fillId="0" borderId="2" xfId="0" applyBorder="1" applyAlignment="1" applyProtection="1">
      <alignment wrapText="1"/>
      <protection locked="0"/>
    </xf>
    <xf numFmtId="0" fontId="4" fillId="8" borderId="1" xfId="0" applyFont="1" applyFill="1" applyBorder="1" applyAlignment="1" applyProtection="1">
      <alignment vertical="top" wrapText="1"/>
      <protection locked="0"/>
    </xf>
    <xf numFmtId="0" fontId="5" fillId="9" borderId="35" xfId="0" applyFont="1" applyFill="1" applyBorder="1" applyAlignment="1">
      <alignment vertical="center" wrapText="1"/>
    </xf>
    <xf numFmtId="0" fontId="5" fillId="9" borderId="58" xfId="0" applyFont="1" applyFill="1" applyBorder="1" applyAlignment="1">
      <alignment vertical="center" wrapText="1"/>
    </xf>
    <xf numFmtId="0" fontId="5" fillId="9" borderId="29" xfId="0" applyFont="1" applyFill="1" applyBorder="1" applyAlignment="1">
      <alignment vertical="center" wrapText="1"/>
    </xf>
    <xf numFmtId="0" fontId="5" fillId="7" borderId="1" xfId="0" applyFont="1" applyFill="1" applyBorder="1"/>
    <xf numFmtId="0" fontId="5" fillId="7" borderId="2" xfId="0" applyFont="1" applyFill="1" applyBorder="1"/>
    <xf numFmtId="0" fontId="15" fillId="7" borderId="12" xfId="0" applyFont="1" applyFill="1" applyBorder="1"/>
    <xf numFmtId="0" fontId="38" fillId="7" borderId="3" xfId="0" applyFont="1" applyFill="1" applyBorder="1"/>
    <xf numFmtId="0" fontId="15" fillId="7" borderId="1" xfId="0" applyFont="1" applyFill="1" applyBorder="1" applyAlignment="1">
      <alignment horizontal="right" vertical="center"/>
    </xf>
    <xf numFmtId="0" fontId="15" fillId="7" borderId="2" xfId="0" applyFont="1" applyFill="1" applyBorder="1" applyAlignment="1">
      <alignment horizontal="right" vertical="center"/>
    </xf>
    <xf numFmtId="0" fontId="5" fillId="2" borderId="1" xfId="0" applyFont="1" applyFill="1" applyBorder="1"/>
    <xf numFmtId="0" fontId="5" fillId="2" borderId="2" xfId="0" applyFont="1" applyFill="1" applyBorder="1"/>
    <xf numFmtId="0" fontId="5" fillId="8" borderId="1" xfId="0" applyFont="1" applyFill="1" applyBorder="1"/>
    <xf numFmtId="0" fontId="5" fillId="8" borderId="2" xfId="0" applyFont="1" applyFill="1" applyBorder="1"/>
    <xf numFmtId="0" fontId="15" fillId="7" borderId="14" xfId="0" applyFont="1" applyFill="1" applyBorder="1"/>
    <xf numFmtId="0" fontId="38" fillId="7" borderId="4" xfId="0" applyFont="1" applyFill="1" applyBorder="1"/>
    <xf numFmtId="0" fontId="5" fillId="3" borderId="23" xfId="0" applyFont="1" applyFill="1" applyBorder="1"/>
    <xf numFmtId="0" fontId="5" fillId="3" borderId="16" xfId="0" applyFont="1" applyFill="1" applyBorder="1"/>
    <xf numFmtId="0" fontId="3" fillId="9" borderId="57" xfId="0" applyFont="1" applyFill="1" applyBorder="1" applyAlignment="1">
      <alignment vertical="center"/>
    </xf>
    <xf numFmtId="0" fontId="0" fillId="0" borderId="52" xfId="0" applyBorder="1"/>
    <xf numFmtId="0" fontId="16" fillId="0" borderId="1" xfId="0" applyFont="1" applyBorder="1" applyAlignment="1" applyProtection="1">
      <alignment horizontal="left"/>
      <protection locked="0"/>
    </xf>
    <xf numFmtId="0" fontId="0" fillId="0" borderId="36" xfId="0" applyBorder="1" applyAlignment="1" applyProtection="1">
      <alignment horizontal="left"/>
      <protection locked="0"/>
    </xf>
    <xf numFmtId="0" fontId="16" fillId="0" borderId="23" xfId="0" applyFont="1" applyBorder="1" applyAlignment="1" applyProtection="1">
      <alignment horizontal="left"/>
      <protection locked="0"/>
    </xf>
    <xf numFmtId="0" fontId="0" fillId="0" borderId="28" xfId="0" applyBorder="1" applyAlignment="1" applyProtection="1">
      <alignment horizontal="left"/>
      <protection locked="0"/>
    </xf>
    <xf numFmtId="0" fontId="5" fillId="9" borderId="28" xfId="0" applyFont="1" applyFill="1" applyBorder="1" applyAlignment="1">
      <alignment wrapText="1"/>
    </xf>
    <xf numFmtId="0" fontId="0" fillId="9" borderId="28" xfId="0" applyFill="1" applyBorder="1" applyAlignment="1">
      <alignment wrapText="1"/>
    </xf>
    <xf numFmtId="0" fontId="0" fillId="0" borderId="28" xfId="0" applyBorder="1" applyAlignment="1">
      <alignment wrapText="1"/>
    </xf>
    <xf numFmtId="0" fontId="7" fillId="9" borderId="31" xfId="0" applyFont="1" applyFill="1" applyBorder="1"/>
    <xf numFmtId="0" fontId="0" fillId="9" borderId="31" xfId="0" applyFill="1" applyBorder="1"/>
    <xf numFmtId="0" fontId="0" fillId="0" borderId="31" xfId="0" applyBorder="1"/>
    <xf numFmtId="9" fontId="36" fillId="7" borderId="51" xfId="2" applyFont="1" applyFill="1" applyBorder="1" applyAlignment="1" applyProtection="1">
      <alignment horizontal="center" vertical="center" wrapText="1"/>
    </xf>
    <xf numFmtId="0" fontId="28" fillId="7" borderId="43"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5" fillId="9" borderId="23" xfId="0" applyFont="1" applyFill="1" applyBorder="1"/>
    <xf numFmtId="0" fontId="0" fillId="9" borderId="28" xfId="0" applyFill="1" applyBorder="1"/>
    <xf numFmtId="44" fontId="10" fillId="7" borderId="25" xfId="1" applyFont="1" applyFill="1" applyBorder="1" applyAlignment="1" applyProtection="1">
      <alignment horizontal="center" vertical="top"/>
    </xf>
    <xf numFmtId="44" fontId="10" fillId="7" borderId="19" xfId="1" applyFont="1" applyFill="1" applyBorder="1" applyAlignment="1" applyProtection="1">
      <alignment horizontal="center" vertical="top"/>
    </xf>
    <xf numFmtId="44" fontId="10" fillId="7" borderId="24" xfId="1" applyFont="1" applyFill="1" applyBorder="1" applyAlignment="1" applyProtection="1">
      <alignment horizontal="center" vertical="top"/>
    </xf>
    <xf numFmtId="44" fontId="10" fillId="0" borderId="54" xfId="1" applyFont="1" applyFill="1" applyBorder="1" applyAlignment="1" applyProtection="1">
      <alignment horizontal="center" vertical="top"/>
    </xf>
    <xf numFmtId="0" fontId="4" fillId="3" borderId="60" xfId="0" applyFont="1" applyFill="1" applyBorder="1" applyAlignment="1">
      <alignment wrapText="1"/>
    </xf>
    <xf numFmtId="0" fontId="0" fillId="0" borderId="61" xfId="0" applyBorder="1" applyAlignment="1">
      <alignment wrapText="1"/>
    </xf>
    <xf numFmtId="0" fontId="4" fillId="3" borderId="1" xfId="0" applyFont="1" applyFill="1" applyBorder="1" applyAlignment="1">
      <alignment wrapText="1"/>
    </xf>
    <xf numFmtId="0" fontId="4" fillId="3" borderId="2" xfId="0" applyFont="1" applyFill="1" applyBorder="1" applyAlignment="1">
      <alignment wrapText="1"/>
    </xf>
    <xf numFmtId="0" fontId="5" fillId="9" borderId="30" xfId="0" applyFont="1" applyFill="1" applyBorder="1" applyAlignment="1">
      <alignment horizontal="center" vertical="center" wrapText="1"/>
    </xf>
    <xf numFmtId="0" fontId="0" fillId="0" borderId="63" xfId="0" applyBorder="1" applyAlignment="1">
      <alignment horizontal="center" vertical="center" wrapText="1"/>
    </xf>
    <xf numFmtId="0" fontId="9" fillId="3" borderId="1" xfId="0" applyFont="1" applyFill="1" applyBorder="1"/>
    <xf numFmtId="0" fontId="9" fillId="3" borderId="36" xfId="0" applyFont="1" applyFill="1" applyBorder="1"/>
    <xf numFmtId="0" fontId="9" fillId="3" borderId="2" xfId="0" applyFont="1" applyFill="1" applyBorder="1"/>
    <xf numFmtId="0" fontId="9" fillId="3" borderId="23" xfId="0" applyFont="1" applyFill="1" applyBorder="1"/>
    <xf numFmtId="0" fontId="9" fillId="3" borderId="28" xfId="0" applyFont="1" applyFill="1" applyBorder="1"/>
    <xf numFmtId="0" fontId="9" fillId="3" borderId="16" xfId="0" applyFont="1" applyFill="1" applyBorder="1"/>
    <xf numFmtId="44" fontId="5" fillId="4" borderId="67" xfId="0" applyNumberFormat="1" applyFont="1" applyFill="1" applyBorder="1"/>
    <xf numFmtId="0" fontId="0" fillId="0" borderId="63" xfId="0" applyBorder="1"/>
    <xf numFmtId="0" fontId="5" fillId="9" borderId="67" xfId="0" applyFont="1" applyFill="1" applyBorder="1" applyAlignment="1">
      <alignment horizontal="center" vertical="center" wrapText="1"/>
    </xf>
    <xf numFmtId="0" fontId="4" fillId="9" borderId="23" xfId="0" applyFont="1" applyFill="1" applyBorder="1" applyAlignment="1">
      <alignment wrapText="1"/>
    </xf>
    <xf numFmtId="0" fontId="0" fillId="0" borderId="16" xfId="0" applyBorder="1" applyAlignment="1">
      <alignment wrapText="1"/>
    </xf>
    <xf numFmtId="0" fontId="4" fillId="3" borderId="49" xfId="0" applyFont="1" applyFill="1" applyBorder="1" applyAlignment="1">
      <alignment wrapText="1"/>
    </xf>
    <xf numFmtId="0" fontId="0" fillId="0" borderId="35" xfId="0" applyBorder="1" applyAlignment="1">
      <alignment wrapText="1"/>
    </xf>
    <xf numFmtId="0" fontId="4" fillId="3" borderId="22" xfId="0" applyFont="1" applyFill="1" applyBorder="1" applyAlignment="1">
      <alignment wrapText="1"/>
    </xf>
    <xf numFmtId="0" fontId="0" fillId="0" borderId="15" xfId="0" applyBorder="1" applyAlignment="1">
      <alignment wrapText="1"/>
    </xf>
    <xf numFmtId="0" fontId="0" fillId="0" borderId="2" xfId="0" applyBorder="1" applyAlignment="1">
      <alignment wrapText="1"/>
    </xf>
    <xf numFmtId="0" fontId="4" fillId="3" borderId="62" xfId="0" applyFont="1" applyFill="1" applyBorder="1" applyAlignment="1">
      <alignment wrapText="1"/>
    </xf>
    <xf numFmtId="0" fontId="0" fillId="0" borderId="52" xfId="0" applyBorder="1" applyAlignment="1">
      <alignment wrapText="1"/>
    </xf>
    <xf numFmtId="0" fontId="9" fillId="3" borderId="3" xfId="0" applyFont="1" applyFill="1" applyBorder="1"/>
    <xf numFmtId="0" fontId="0" fillId="3" borderId="3" xfId="0" applyFill="1" applyBorder="1"/>
    <xf numFmtId="44" fontId="10" fillId="3" borderId="23" xfId="1" applyFont="1" applyFill="1" applyBorder="1" applyAlignment="1" applyProtection="1">
      <alignment horizontal="left" vertical="top"/>
    </xf>
    <xf numFmtId="44" fontId="10" fillId="3" borderId="28" xfId="1" applyFont="1" applyFill="1" applyBorder="1" applyAlignment="1" applyProtection="1">
      <alignment horizontal="left" vertical="top"/>
    </xf>
    <xf numFmtId="44" fontId="10" fillId="3" borderId="21" xfId="1" applyFont="1" applyFill="1" applyBorder="1" applyAlignment="1" applyProtection="1">
      <alignment horizontal="left" vertical="top"/>
    </xf>
  </cellXfs>
  <cellStyles count="4">
    <cellStyle name="Komma" xfId="3" builtinId="3"/>
    <cellStyle name="Procent" xfId="2" builtinId="5"/>
    <cellStyle name="Standaard" xfId="0" builtinId="0"/>
    <cellStyle name="Valuta" xfId="1" builtinId="4"/>
  </cellStyles>
  <dxfs count="3">
    <dxf>
      <font>
        <color rgb="FF9C0006"/>
      </font>
      <fill>
        <patternFill>
          <bgColor rgb="FFFFC7CE"/>
        </patternFill>
      </fill>
    </dxf>
    <dxf>
      <font>
        <color rgb="FF9C0006"/>
      </font>
      <fill>
        <patternFill>
          <bgColor rgb="FFFFC7CE"/>
        </patternFill>
      </fill>
    </dxf>
    <dxf>
      <fill>
        <patternFill>
          <bgColor rgb="FFFFD2D1"/>
        </patternFill>
      </fill>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FFD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895350</xdr:colOff>
      <xdr:row>0</xdr:row>
      <xdr:rowOff>47627</xdr:rowOff>
    </xdr:from>
    <xdr:ext cx="1352207" cy="497839"/>
    <xdr:pic>
      <xdr:nvPicPr>
        <xdr:cNvPr id="2" name="Afbeelding 1" descr="Plattelandscoaches | LaMi">
          <a:extLst>
            <a:ext uri="{FF2B5EF4-FFF2-40B4-BE49-F238E27FC236}">
              <a16:creationId xmlns:a16="http://schemas.microsoft.com/office/drawing/2014/main" id="{872E36FA-EF66-4071-AC19-32D2BE8F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44452"/>
          <a:ext cx="1352207" cy="497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15</xdr:col>
      <xdr:colOff>941151</xdr:colOff>
      <xdr:row>1</xdr:row>
      <xdr:rowOff>533399</xdr:rowOff>
    </xdr:to>
    <xdr:pic>
      <xdr:nvPicPr>
        <xdr:cNvPr id="2" name="Afbeelding 1" descr="Plattelandscoaches | LaMi">
          <a:extLst>
            <a:ext uri="{FF2B5EF4-FFF2-40B4-BE49-F238E27FC236}">
              <a16:creationId xmlns:a16="http://schemas.microsoft.com/office/drawing/2014/main" id="{CE7955D6-73B9-FA4F-87C3-288EC061C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0975" y="28575"/>
          <a:ext cx="1551809"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165100</xdr:colOff>
      <xdr:row>1</xdr:row>
      <xdr:rowOff>50800</xdr:rowOff>
    </xdr:from>
    <xdr:to>
      <xdr:col>10</xdr:col>
      <xdr:colOff>3174</xdr:colOff>
      <xdr:row>1</xdr:row>
      <xdr:rowOff>545822</xdr:rowOff>
    </xdr:to>
    <xdr:pic>
      <xdr:nvPicPr>
        <xdr:cNvPr id="4" name="Afbeelding 3" descr="Plattelandscoaches | LaMi">
          <a:extLst>
            <a:ext uri="{FF2B5EF4-FFF2-40B4-BE49-F238E27FC236}">
              <a16:creationId xmlns:a16="http://schemas.microsoft.com/office/drawing/2014/main" id="{E3AD2495-D32B-A941-95F8-50DE1A9B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4700" y="203200"/>
          <a:ext cx="1536699" cy="495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1136650</xdr:colOff>
      <xdr:row>1</xdr:row>
      <xdr:rowOff>133350</xdr:rowOff>
    </xdr:from>
    <xdr:to>
      <xdr:col>4</xdr:col>
      <xdr:colOff>1193457</xdr:colOff>
      <xdr:row>3</xdr:row>
      <xdr:rowOff>31749</xdr:rowOff>
    </xdr:to>
    <xdr:pic>
      <xdr:nvPicPr>
        <xdr:cNvPr id="2" name="Afbeelding 1" descr="Plattelandscoaches | LaMi">
          <a:extLst>
            <a:ext uri="{FF2B5EF4-FFF2-40B4-BE49-F238E27FC236}">
              <a16:creationId xmlns:a16="http://schemas.microsoft.com/office/drawing/2014/main" id="{F5F00EF2-618A-3B46-BEA8-6724484D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550" y="285750"/>
          <a:ext cx="13395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1</xdr:row>
      <xdr:rowOff>63500</xdr:rowOff>
    </xdr:from>
    <xdr:to>
      <xdr:col>5</xdr:col>
      <xdr:colOff>1883702</xdr:colOff>
      <xdr:row>1</xdr:row>
      <xdr:rowOff>575944</xdr:rowOff>
    </xdr:to>
    <xdr:pic>
      <xdr:nvPicPr>
        <xdr:cNvPr id="2" name="Afbeelding 1" descr="Plattelandscoaches | LaMi">
          <a:extLst>
            <a:ext uri="{FF2B5EF4-FFF2-40B4-BE49-F238E27FC236}">
              <a16:creationId xmlns:a16="http://schemas.microsoft.com/office/drawing/2014/main" id="{2CE4DD2E-3CB0-FE41-900C-58168609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8300" y="215900"/>
          <a:ext cx="1540802" cy="51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988C-57F0-485F-8515-CDDA0B0B2496}">
  <sheetPr codeName="Blad7"/>
  <dimension ref="A1:AA197"/>
  <sheetViews>
    <sheetView zoomScaleNormal="100" workbookViewId="0">
      <selection activeCell="B151" sqref="B151"/>
    </sheetView>
  </sheetViews>
  <sheetFormatPr defaultColWidth="9.140625" defaultRowHeight="15" x14ac:dyDescent="0.25"/>
  <cols>
    <col min="1" max="1" width="5.42578125" style="54" customWidth="1"/>
    <col min="2" max="2" width="9.140625" style="54"/>
    <col min="3" max="3" width="11" style="54" customWidth="1"/>
    <col min="4" max="4" width="11.42578125" style="54" customWidth="1"/>
    <col min="5" max="12" width="9.140625" style="54"/>
    <col min="13" max="13" width="16.140625" style="54" customWidth="1"/>
    <col min="14" max="17" width="9.140625" style="54"/>
    <col min="18" max="18" width="33.85546875" style="54" customWidth="1"/>
    <col min="19" max="30" width="9.140625" style="54"/>
    <col min="31" max="31" width="8.85546875" style="54" customWidth="1"/>
    <col min="32" max="16384" width="9.140625" style="54"/>
  </cols>
  <sheetData>
    <row r="1" spans="1:22" ht="63.75" customHeight="1" x14ac:dyDescent="0.35">
      <c r="A1" s="23" t="s">
        <v>215</v>
      </c>
      <c r="B1" s="24"/>
      <c r="C1" s="24"/>
      <c r="D1" s="24"/>
      <c r="E1" s="37"/>
      <c r="F1" s="37"/>
      <c r="G1" s="37"/>
      <c r="H1" s="37"/>
      <c r="I1" s="37"/>
      <c r="J1" s="37"/>
      <c r="K1" s="37"/>
      <c r="L1" s="37"/>
      <c r="M1" s="37"/>
      <c r="N1" s="88" t="s">
        <v>251</v>
      </c>
      <c r="O1" s="38"/>
      <c r="P1" s="38"/>
      <c r="Q1" s="38"/>
      <c r="R1" s="39"/>
    </row>
    <row r="2" spans="1:22" s="51" customFormat="1" ht="15.75" x14ac:dyDescent="0.25">
      <c r="A2" s="79" t="s">
        <v>25</v>
      </c>
      <c r="B2" s="42"/>
      <c r="C2" s="42"/>
      <c r="D2" s="42"/>
      <c r="E2" s="42"/>
      <c r="F2" s="42"/>
      <c r="G2" s="42"/>
      <c r="H2" s="42"/>
      <c r="I2" s="42"/>
      <c r="J2" s="42"/>
      <c r="K2" s="42"/>
      <c r="L2" s="42"/>
      <c r="M2" s="42"/>
      <c r="N2" s="42"/>
      <c r="O2" s="42"/>
      <c r="P2" s="42"/>
      <c r="Q2" s="42"/>
      <c r="R2" s="60"/>
    </row>
    <row r="3" spans="1:22" s="51" customFormat="1" ht="15.75" x14ac:dyDescent="0.25">
      <c r="A3" s="79"/>
      <c r="B3" s="62" t="s">
        <v>26</v>
      </c>
      <c r="C3" s="42"/>
      <c r="D3" s="42"/>
      <c r="E3" s="42"/>
      <c r="F3" s="42"/>
      <c r="G3" s="42"/>
      <c r="H3" s="42"/>
      <c r="I3" s="42"/>
      <c r="J3" s="42"/>
      <c r="K3" s="42"/>
      <c r="L3" s="42"/>
      <c r="M3" s="42"/>
      <c r="N3" s="42"/>
      <c r="O3" s="42"/>
      <c r="P3" s="42"/>
      <c r="Q3" s="42"/>
      <c r="R3" s="60"/>
    </row>
    <row r="4" spans="1:22" s="51" customFormat="1" ht="15.75" x14ac:dyDescent="0.25">
      <c r="A4" s="79"/>
      <c r="B4" s="62" t="s">
        <v>27</v>
      </c>
      <c r="C4" s="42"/>
      <c r="D4" s="42"/>
      <c r="E4" s="42"/>
      <c r="F4" s="42"/>
      <c r="G4" s="42"/>
      <c r="H4" s="42"/>
      <c r="I4" s="42"/>
      <c r="J4" s="42"/>
      <c r="K4" s="42"/>
      <c r="L4" s="42"/>
      <c r="M4" s="42"/>
      <c r="N4" s="42"/>
      <c r="O4" s="42"/>
      <c r="P4" s="42"/>
      <c r="Q4" s="42"/>
      <c r="R4" s="60"/>
    </row>
    <row r="5" spans="1:22" s="51" customFormat="1" ht="15.75" x14ac:dyDescent="0.25">
      <c r="A5" s="79"/>
      <c r="B5" s="62" t="s">
        <v>28</v>
      </c>
      <c r="C5" s="42"/>
      <c r="D5" s="42"/>
      <c r="E5" s="42"/>
      <c r="F5" s="42"/>
      <c r="G5" s="42"/>
      <c r="H5" s="42"/>
      <c r="I5" s="42"/>
      <c r="J5" s="42"/>
      <c r="K5" s="42"/>
      <c r="L5" s="42"/>
      <c r="M5" s="42"/>
      <c r="N5" s="42"/>
      <c r="O5" s="42"/>
      <c r="P5" s="42"/>
      <c r="Q5" s="42"/>
      <c r="R5" s="60"/>
    </row>
    <row r="6" spans="1:22" s="51" customFormat="1" ht="15.75" x14ac:dyDescent="0.25">
      <c r="A6" s="79"/>
      <c r="B6" s="42" t="s">
        <v>214</v>
      </c>
      <c r="C6" s="42"/>
      <c r="D6" s="42"/>
      <c r="E6" s="42"/>
      <c r="F6" s="42"/>
      <c r="G6" s="42"/>
      <c r="H6" s="42"/>
      <c r="I6" s="42"/>
      <c r="J6" s="42"/>
      <c r="K6" s="42"/>
      <c r="L6" s="42"/>
      <c r="M6" s="42"/>
      <c r="N6" s="42"/>
      <c r="O6" s="42"/>
      <c r="P6" s="42"/>
      <c r="Q6" s="42"/>
      <c r="R6" s="60"/>
    </row>
    <row r="7" spans="1:22" s="51" customFormat="1" ht="15.75" x14ac:dyDescent="0.25">
      <c r="A7" s="79"/>
      <c r="B7" s="62" t="s">
        <v>213</v>
      </c>
      <c r="C7" s="42"/>
      <c r="D7" s="42"/>
      <c r="E7" s="42"/>
      <c r="F7" s="42"/>
      <c r="G7" s="42"/>
      <c r="H7" s="42"/>
      <c r="I7" s="42"/>
      <c r="J7" s="42"/>
      <c r="K7" s="42"/>
      <c r="L7" s="42"/>
      <c r="M7" s="42"/>
      <c r="N7" s="42"/>
      <c r="O7" s="42"/>
      <c r="P7" s="42"/>
      <c r="Q7" s="42"/>
      <c r="R7" s="60"/>
      <c r="V7"/>
    </row>
    <row r="8" spans="1:22" s="51" customFormat="1" ht="15.75" x14ac:dyDescent="0.25">
      <c r="A8" s="79"/>
      <c r="B8" s="62"/>
      <c r="C8" s="42"/>
      <c r="D8" s="42"/>
      <c r="E8" s="42"/>
      <c r="F8" s="42"/>
      <c r="G8" s="42"/>
      <c r="H8" s="42"/>
      <c r="I8" s="42"/>
      <c r="J8" s="42"/>
      <c r="K8" s="42"/>
      <c r="L8" s="42"/>
      <c r="M8" s="42"/>
      <c r="N8" s="42"/>
      <c r="O8" s="42"/>
      <c r="P8" s="42"/>
      <c r="Q8" s="42"/>
      <c r="R8" s="60"/>
    </row>
    <row r="9" spans="1:22" s="51" customFormat="1" ht="15.75" x14ac:dyDescent="0.25">
      <c r="A9" s="87" t="s">
        <v>30</v>
      </c>
      <c r="B9" s="42"/>
      <c r="C9" s="42"/>
      <c r="D9" s="42"/>
      <c r="E9" s="42"/>
      <c r="F9" s="42"/>
      <c r="G9" s="42"/>
      <c r="H9" s="42"/>
      <c r="I9" s="42"/>
      <c r="J9" s="42"/>
      <c r="K9" s="42"/>
      <c r="L9" s="42"/>
      <c r="M9" s="42"/>
      <c r="N9" s="42"/>
      <c r="O9" s="42"/>
      <c r="P9" s="42"/>
      <c r="Q9" s="42"/>
      <c r="R9" s="60"/>
    </row>
    <row r="10" spans="1:22" s="51" customFormat="1" ht="15.75" x14ac:dyDescent="0.25">
      <c r="A10" s="43" t="s">
        <v>212</v>
      </c>
      <c r="B10" s="42"/>
      <c r="C10" s="42"/>
      <c r="D10" s="42"/>
      <c r="E10" s="42"/>
      <c r="F10" s="42"/>
      <c r="G10" s="42"/>
      <c r="H10" s="42"/>
      <c r="I10" s="82"/>
      <c r="J10" s="82"/>
      <c r="K10" s="82"/>
      <c r="L10" s="82"/>
      <c r="M10" s="82"/>
      <c r="N10" s="82"/>
      <c r="O10" s="82"/>
      <c r="P10" s="82"/>
      <c r="Q10" s="82"/>
      <c r="R10" s="83"/>
    </row>
    <row r="11" spans="1:22" s="51" customFormat="1" ht="15.75" x14ac:dyDescent="0.25">
      <c r="A11" s="43" t="s">
        <v>211</v>
      </c>
      <c r="B11" s="42"/>
      <c r="C11" s="42"/>
      <c r="D11" s="42"/>
      <c r="E11" s="42"/>
      <c r="F11" s="42"/>
      <c r="G11" s="42"/>
      <c r="H11" s="42"/>
      <c r="I11" s="82"/>
      <c r="J11" s="82"/>
      <c r="K11" s="82"/>
      <c r="L11" s="82"/>
      <c r="M11" s="82"/>
      <c r="N11" s="82"/>
      <c r="O11" s="82"/>
      <c r="P11" s="82"/>
      <c r="Q11" s="82"/>
      <c r="R11" s="83"/>
    </row>
    <row r="12" spans="1:22" s="51" customFormat="1" ht="15.75" x14ac:dyDescent="0.25">
      <c r="A12" s="79" t="s">
        <v>31</v>
      </c>
      <c r="B12" s="42"/>
      <c r="C12" s="42"/>
      <c r="D12" s="42"/>
      <c r="E12" s="42"/>
      <c r="F12" s="42"/>
      <c r="G12" s="42"/>
      <c r="H12" s="42"/>
      <c r="I12" s="82"/>
      <c r="J12" s="82"/>
      <c r="K12" s="82"/>
      <c r="L12" s="82"/>
      <c r="M12" s="82"/>
      <c r="N12" s="82"/>
      <c r="O12" s="82"/>
      <c r="P12" s="82"/>
      <c r="Q12" s="82"/>
      <c r="R12" s="83"/>
    </row>
    <row r="13" spans="1:22" s="51" customFormat="1" ht="15.75" x14ac:dyDescent="0.25">
      <c r="A13" s="79" t="s">
        <v>210</v>
      </c>
      <c r="B13" s="42"/>
      <c r="C13" s="42"/>
      <c r="D13" s="42"/>
      <c r="E13" s="42"/>
      <c r="F13" s="42"/>
      <c r="G13" s="42"/>
      <c r="H13" s="42"/>
      <c r="I13" s="82"/>
      <c r="J13" s="82"/>
      <c r="K13" s="82"/>
      <c r="L13" s="82"/>
      <c r="M13" s="82"/>
      <c r="N13" s="82"/>
      <c r="O13" s="82"/>
      <c r="P13" s="82"/>
      <c r="Q13" s="82"/>
      <c r="R13" s="83"/>
    </row>
    <row r="14" spans="1:22" s="51" customFormat="1" ht="15.75" x14ac:dyDescent="0.25">
      <c r="A14" s="79" t="s">
        <v>32</v>
      </c>
      <c r="B14" s="42"/>
      <c r="C14" s="42"/>
      <c r="D14" s="42"/>
      <c r="E14" s="42"/>
      <c r="F14" s="42"/>
      <c r="G14" s="42"/>
      <c r="H14" s="42"/>
      <c r="I14" s="82"/>
      <c r="J14" s="82"/>
      <c r="K14" s="82"/>
      <c r="L14" s="82"/>
      <c r="M14" s="82"/>
      <c r="N14" s="82"/>
      <c r="O14" s="82"/>
      <c r="P14" s="82"/>
      <c r="Q14" s="82"/>
      <c r="R14" s="83"/>
    </row>
    <row r="15" spans="1:22" s="51" customFormat="1" ht="15.75" x14ac:dyDescent="0.25">
      <c r="A15" s="84"/>
      <c r="B15" s="82"/>
      <c r="C15" s="82"/>
      <c r="D15" s="82"/>
      <c r="E15" s="82"/>
      <c r="F15" s="82"/>
      <c r="G15" s="82"/>
      <c r="H15" s="82"/>
      <c r="I15" s="82"/>
      <c r="J15" s="82"/>
      <c r="K15" s="82"/>
      <c r="L15" s="82"/>
      <c r="M15" s="82"/>
      <c r="N15" s="82"/>
      <c r="O15" s="82"/>
      <c r="P15" s="82"/>
      <c r="Q15" s="82"/>
      <c r="R15" s="83"/>
    </row>
    <row r="16" spans="1:22" s="51" customFormat="1" ht="15.75" x14ac:dyDescent="0.25">
      <c r="A16" s="79" t="s">
        <v>209</v>
      </c>
      <c r="B16" s="42"/>
      <c r="C16" s="42"/>
      <c r="D16" s="42"/>
      <c r="E16" s="42"/>
      <c r="F16" s="42"/>
      <c r="G16" s="42"/>
      <c r="H16" s="42"/>
      <c r="I16" s="42"/>
      <c r="J16" s="42"/>
      <c r="K16" s="42"/>
      <c r="L16" s="42"/>
      <c r="M16" s="42"/>
      <c r="N16" s="42"/>
      <c r="O16" s="42"/>
      <c r="P16" s="42"/>
      <c r="Q16" s="82"/>
      <c r="R16" s="83"/>
    </row>
    <row r="17" spans="1:18" s="51" customFormat="1" ht="15.75" x14ac:dyDescent="0.25">
      <c r="A17" s="79"/>
      <c r="B17" s="86" t="s">
        <v>208</v>
      </c>
      <c r="C17" s="42"/>
      <c r="D17" s="42"/>
      <c r="E17" s="42"/>
      <c r="F17" s="42"/>
      <c r="G17" s="42"/>
      <c r="H17" s="42"/>
      <c r="I17" s="42"/>
      <c r="J17" s="42"/>
      <c r="K17" s="42"/>
      <c r="L17" s="42"/>
      <c r="M17" s="42"/>
      <c r="N17" s="42"/>
      <c r="O17" s="42"/>
      <c r="P17" s="42"/>
      <c r="Q17" s="82"/>
      <c r="R17" s="83"/>
    </row>
    <row r="18" spans="1:18" s="51" customFormat="1" ht="15.75" x14ac:dyDescent="0.25">
      <c r="A18" s="79"/>
      <c r="B18" s="42" t="s">
        <v>207</v>
      </c>
      <c r="C18" s="42"/>
      <c r="D18" s="42"/>
      <c r="E18" s="42"/>
      <c r="F18" s="42"/>
      <c r="G18" s="42"/>
      <c r="H18" s="42"/>
      <c r="I18" s="42"/>
      <c r="J18" s="42"/>
      <c r="K18" s="42"/>
      <c r="L18" s="42"/>
      <c r="M18" s="42"/>
      <c r="N18" s="42"/>
      <c r="O18" s="42"/>
      <c r="P18" s="42"/>
      <c r="Q18" s="82"/>
      <c r="R18" s="83"/>
    </row>
    <row r="19" spans="1:18" s="51" customFormat="1" ht="15.75" x14ac:dyDescent="0.25">
      <c r="A19" s="79"/>
      <c r="B19" s="85" t="s">
        <v>206</v>
      </c>
      <c r="C19" s="42"/>
      <c r="D19" s="42"/>
      <c r="E19" s="42"/>
      <c r="F19" s="42"/>
      <c r="G19" s="42"/>
      <c r="H19" s="42"/>
      <c r="I19" s="42"/>
      <c r="J19" s="42"/>
      <c r="K19" s="42"/>
      <c r="L19" s="42"/>
      <c r="M19" s="42"/>
      <c r="N19" s="42"/>
      <c r="O19" s="42"/>
      <c r="P19" s="42"/>
      <c r="Q19" s="82"/>
      <c r="R19" s="83"/>
    </row>
    <row r="20" spans="1:18" s="51" customFormat="1" ht="15.75" x14ac:dyDescent="0.25">
      <c r="A20" s="84"/>
      <c r="B20" s="78"/>
      <c r="C20" s="82"/>
      <c r="D20" s="82"/>
      <c r="E20" s="82"/>
      <c r="F20" s="82"/>
      <c r="G20" s="82"/>
      <c r="H20" s="82"/>
      <c r="I20" s="82"/>
      <c r="J20" s="82"/>
      <c r="K20" s="82"/>
      <c r="L20" s="82"/>
      <c r="M20" s="82"/>
      <c r="N20" s="82"/>
      <c r="O20" s="82"/>
      <c r="P20" s="82"/>
      <c r="Q20" s="82"/>
      <c r="R20" s="83"/>
    </row>
    <row r="21" spans="1:18" s="51" customFormat="1" ht="15.75" x14ac:dyDescent="0.25">
      <c r="A21" s="79" t="s">
        <v>33</v>
      </c>
      <c r="B21" s="42"/>
      <c r="C21" s="42"/>
      <c r="D21" s="82"/>
      <c r="E21" s="82"/>
      <c r="F21" s="82"/>
      <c r="G21" s="82"/>
      <c r="H21" s="82"/>
      <c r="I21" s="82"/>
      <c r="J21" s="82"/>
      <c r="K21" s="82"/>
      <c r="L21" s="82"/>
      <c r="M21" s="82"/>
      <c r="N21" s="82"/>
      <c r="O21" s="82"/>
      <c r="P21" s="82"/>
      <c r="Q21" s="82"/>
      <c r="R21" s="83"/>
    </row>
    <row r="22" spans="1:18" s="51" customFormat="1" ht="15.75" x14ac:dyDescent="0.25">
      <c r="A22" s="79" t="s">
        <v>205</v>
      </c>
      <c r="B22" s="42"/>
      <c r="C22" s="42"/>
      <c r="D22" s="82"/>
      <c r="E22" s="82"/>
      <c r="F22" s="82"/>
      <c r="G22" s="82"/>
      <c r="H22" s="82"/>
      <c r="I22" s="82"/>
      <c r="J22" s="82"/>
      <c r="K22" s="82"/>
      <c r="L22" s="82"/>
      <c r="M22" s="82"/>
      <c r="N22" s="82"/>
      <c r="O22" s="82"/>
      <c r="P22" s="82"/>
      <c r="Q22" s="82"/>
      <c r="R22" s="83"/>
    </row>
    <row r="23" spans="1:18" s="51" customFormat="1" ht="15.75" x14ac:dyDescent="0.25">
      <c r="A23" s="75"/>
      <c r="B23" s="41"/>
      <c r="C23" s="41"/>
      <c r="D23" s="41"/>
      <c r="E23" s="41"/>
      <c r="F23" s="41"/>
      <c r="G23" s="41"/>
      <c r="H23" s="41"/>
      <c r="I23" s="41"/>
      <c r="J23" s="41"/>
      <c r="K23" s="41"/>
      <c r="L23" s="41"/>
      <c r="M23" s="41"/>
      <c r="N23" s="41"/>
      <c r="O23" s="41"/>
      <c r="P23" s="41"/>
      <c r="Q23" s="41"/>
      <c r="R23" s="74"/>
    </row>
    <row r="24" spans="1:18" s="51" customFormat="1" ht="23.45" customHeight="1" x14ac:dyDescent="0.3">
      <c r="A24" s="25" t="s">
        <v>26</v>
      </c>
      <c r="B24" s="32"/>
      <c r="C24" s="32"/>
      <c r="D24" s="32"/>
      <c r="E24" s="32"/>
      <c r="F24" s="32"/>
      <c r="G24" s="32"/>
      <c r="H24" s="32"/>
      <c r="I24" s="32"/>
      <c r="J24" s="33"/>
      <c r="K24" s="33"/>
      <c r="L24" s="33"/>
      <c r="M24" s="33"/>
      <c r="N24" s="33"/>
      <c r="O24" s="33"/>
      <c r="P24" s="33"/>
      <c r="Q24" s="33"/>
      <c r="R24" s="26"/>
    </row>
    <row r="25" spans="1:18" s="51" customFormat="1" ht="15.75" x14ac:dyDescent="0.25">
      <c r="A25" s="42" t="s">
        <v>34</v>
      </c>
      <c r="B25" s="42"/>
      <c r="C25" s="42"/>
      <c r="D25" s="42"/>
      <c r="F25" s="42"/>
      <c r="G25" s="42"/>
      <c r="H25" s="42"/>
      <c r="I25" s="42"/>
      <c r="J25" s="42"/>
      <c r="K25" s="42"/>
      <c r="L25" s="42"/>
      <c r="M25" s="42"/>
      <c r="N25" s="42"/>
      <c r="O25" s="42"/>
      <c r="P25" s="42"/>
      <c r="Q25" s="42"/>
      <c r="R25" s="60"/>
    </row>
    <row r="26" spans="1:18" s="51" customFormat="1" ht="15.75" x14ac:dyDescent="0.25">
      <c r="A26" s="42" t="s">
        <v>35</v>
      </c>
      <c r="B26" s="42"/>
      <c r="C26" s="42"/>
      <c r="D26" s="42"/>
      <c r="F26" s="42"/>
      <c r="G26" s="42"/>
      <c r="H26" s="42"/>
      <c r="I26" s="42"/>
      <c r="J26" s="42"/>
      <c r="K26" s="42"/>
      <c r="L26" s="42"/>
      <c r="M26" s="42"/>
      <c r="N26" s="42"/>
      <c r="O26" s="42"/>
      <c r="P26" s="42"/>
      <c r="Q26" s="42"/>
      <c r="R26" s="60"/>
    </row>
    <row r="27" spans="1:18" s="51" customFormat="1" ht="15.75" x14ac:dyDescent="0.25">
      <c r="A27" s="42" t="s">
        <v>36</v>
      </c>
      <c r="B27" s="42"/>
      <c r="C27" s="42"/>
      <c r="D27" s="42"/>
      <c r="F27" s="42"/>
      <c r="G27" s="42"/>
      <c r="H27" s="42"/>
      <c r="I27" s="42"/>
      <c r="J27" s="42"/>
      <c r="K27" s="42"/>
      <c r="L27" s="42"/>
      <c r="M27" s="42"/>
      <c r="N27" s="42"/>
      <c r="O27" s="42"/>
      <c r="P27" s="42"/>
      <c r="Q27" s="42"/>
      <c r="R27" s="60"/>
    </row>
    <row r="28" spans="1:18" s="51" customFormat="1" ht="15.75" x14ac:dyDescent="0.25">
      <c r="A28" s="42" t="s">
        <v>204</v>
      </c>
      <c r="B28" s="42"/>
      <c r="C28" s="42"/>
      <c r="D28" s="42"/>
      <c r="F28" s="42"/>
      <c r="G28" s="42"/>
      <c r="H28" s="42"/>
      <c r="I28" s="42"/>
      <c r="J28" s="42"/>
      <c r="K28" s="42"/>
      <c r="L28" s="42"/>
      <c r="M28" s="42"/>
      <c r="N28" s="42"/>
      <c r="O28" s="42"/>
      <c r="P28" s="42"/>
      <c r="Q28" s="42"/>
      <c r="R28" s="60"/>
    </row>
    <row r="29" spans="1:18" s="51" customFormat="1" ht="15.75" x14ac:dyDescent="0.25">
      <c r="A29" s="42" t="s">
        <v>203</v>
      </c>
      <c r="B29" s="42"/>
      <c r="C29" s="42"/>
      <c r="D29" s="42"/>
      <c r="F29" s="42"/>
      <c r="G29" s="42"/>
      <c r="H29" s="42"/>
      <c r="I29" s="42"/>
      <c r="J29" s="42"/>
      <c r="K29" s="42"/>
      <c r="L29" s="42"/>
      <c r="M29" s="42"/>
      <c r="N29" s="42"/>
      <c r="O29" s="42"/>
      <c r="P29" s="42"/>
      <c r="Q29" s="42"/>
      <c r="R29" s="60"/>
    </row>
    <row r="30" spans="1:18" s="51" customFormat="1" ht="15.75" x14ac:dyDescent="0.25">
      <c r="A30" s="42" t="s">
        <v>202</v>
      </c>
      <c r="B30" s="42"/>
      <c r="C30" s="42"/>
      <c r="D30" s="42"/>
      <c r="F30" s="42"/>
      <c r="G30" s="42"/>
      <c r="H30" s="42"/>
      <c r="I30" s="42"/>
      <c r="J30" s="42"/>
      <c r="K30" s="42"/>
      <c r="L30" s="42"/>
      <c r="M30" s="42"/>
      <c r="N30" s="42"/>
      <c r="O30" s="42"/>
      <c r="P30" s="42"/>
      <c r="Q30" s="42"/>
      <c r="R30" s="60"/>
    </row>
    <row r="31" spans="1:18" s="51" customFormat="1" ht="15.75" x14ac:dyDescent="0.25">
      <c r="A31" s="27"/>
      <c r="B31" s="42"/>
      <c r="C31" s="42"/>
      <c r="D31" s="42"/>
      <c r="E31" s="42"/>
      <c r="F31" s="42"/>
      <c r="G31" s="42"/>
      <c r="H31" s="42"/>
      <c r="I31" s="42"/>
      <c r="J31" s="42"/>
      <c r="K31" s="42"/>
      <c r="L31" s="42"/>
      <c r="M31" s="42"/>
      <c r="N31" s="42"/>
      <c r="O31" s="42"/>
      <c r="P31" s="42"/>
      <c r="Q31" s="42"/>
      <c r="R31" s="60"/>
    </row>
    <row r="32" spans="1:18" s="51" customFormat="1" ht="15.75" x14ac:dyDescent="0.25">
      <c r="A32" s="42" t="s">
        <v>248</v>
      </c>
      <c r="B32" s="86"/>
      <c r="C32" s="42"/>
      <c r="D32" s="42"/>
      <c r="E32" s="42"/>
      <c r="F32" s="42"/>
      <c r="G32" s="42"/>
      <c r="H32" s="42"/>
      <c r="I32" s="42"/>
      <c r="J32" s="42"/>
      <c r="K32" s="42"/>
      <c r="L32" s="42"/>
      <c r="M32" s="42"/>
      <c r="N32" s="42"/>
      <c r="O32" s="42"/>
      <c r="P32" s="42"/>
      <c r="Q32" s="42"/>
      <c r="R32" s="60"/>
    </row>
    <row r="33" spans="1:23" s="51" customFormat="1" ht="15.75" x14ac:dyDescent="0.25">
      <c r="A33" s="87"/>
      <c r="B33" s="86"/>
      <c r="C33" s="42"/>
      <c r="D33" s="42"/>
      <c r="E33" s="42"/>
      <c r="F33" s="42"/>
      <c r="G33" s="42"/>
      <c r="H33" s="42"/>
      <c r="I33" s="42"/>
      <c r="J33" s="42"/>
      <c r="K33" s="42"/>
      <c r="L33" s="42"/>
      <c r="M33" s="42"/>
      <c r="N33" s="42"/>
      <c r="O33" s="42"/>
      <c r="P33" s="42"/>
      <c r="Q33" s="42"/>
      <c r="R33" s="60"/>
    </row>
    <row r="34" spans="1:23" s="51" customFormat="1" ht="15.75" x14ac:dyDescent="0.25">
      <c r="A34" s="79"/>
      <c r="B34" s="80" t="s">
        <v>62</v>
      </c>
      <c r="C34" s="42"/>
      <c r="D34" s="42"/>
      <c r="E34" s="42"/>
      <c r="F34" s="42"/>
      <c r="G34" s="42"/>
      <c r="H34" s="42"/>
      <c r="I34" s="42"/>
      <c r="J34" s="42"/>
      <c r="K34" s="42"/>
      <c r="L34" s="42"/>
      <c r="M34" s="42"/>
      <c r="N34" s="42"/>
      <c r="O34" s="42"/>
      <c r="P34" s="42"/>
      <c r="Q34" s="42"/>
      <c r="R34" s="60"/>
    </row>
    <row r="35" spans="1:23" s="51" customFormat="1" ht="15.75" x14ac:dyDescent="0.25">
      <c r="A35" s="79"/>
      <c r="B35" s="42"/>
      <c r="C35" s="42" t="s">
        <v>192</v>
      </c>
      <c r="D35" s="42"/>
      <c r="E35" s="42"/>
      <c r="F35" s="42"/>
      <c r="G35" s="42"/>
      <c r="H35" s="42"/>
      <c r="I35" s="42"/>
      <c r="J35" s="42"/>
      <c r="K35" s="42"/>
      <c r="L35" s="42"/>
      <c r="M35" s="42"/>
      <c r="N35" s="42"/>
      <c r="O35" s="42"/>
      <c r="P35" s="42"/>
      <c r="Q35" s="42"/>
      <c r="R35" s="60"/>
    </row>
    <row r="36" spans="1:23" s="51" customFormat="1" ht="15.75" x14ac:dyDescent="0.25">
      <c r="A36" s="79"/>
      <c r="B36" s="42"/>
      <c r="C36" s="42" t="s">
        <v>191</v>
      </c>
      <c r="D36" s="42"/>
      <c r="E36" s="42"/>
      <c r="F36" s="42"/>
      <c r="G36" s="42"/>
      <c r="H36" s="42"/>
      <c r="I36" s="42"/>
      <c r="J36" s="42"/>
      <c r="K36" s="42"/>
      <c r="L36" s="42"/>
      <c r="M36" s="42"/>
      <c r="N36" s="42"/>
      <c r="O36" s="42"/>
      <c r="P36" s="42"/>
      <c r="Q36" s="42"/>
      <c r="R36" s="60"/>
      <c r="W36" s="81"/>
    </row>
    <row r="37" spans="1:23" s="51" customFormat="1" ht="15.75" x14ac:dyDescent="0.25">
      <c r="A37" s="87"/>
      <c r="B37" s="86"/>
      <c r="C37" s="42"/>
      <c r="D37" s="42"/>
      <c r="E37" s="42"/>
      <c r="F37" s="42"/>
      <c r="G37" s="42"/>
      <c r="H37" s="42"/>
      <c r="I37" s="42"/>
      <c r="J37" s="42"/>
      <c r="K37" s="42"/>
      <c r="L37" s="42"/>
      <c r="M37" s="42"/>
      <c r="N37" s="42"/>
      <c r="O37" s="42"/>
      <c r="P37" s="42"/>
      <c r="Q37" s="42"/>
      <c r="R37" s="60"/>
    </row>
    <row r="38" spans="1:23" s="51" customFormat="1" ht="15.75" x14ac:dyDescent="0.25">
      <c r="A38" s="79"/>
      <c r="B38" s="80" t="s">
        <v>52</v>
      </c>
      <c r="C38" s="42"/>
      <c r="D38" s="42"/>
      <c r="E38" s="42"/>
      <c r="F38" s="42"/>
      <c r="G38" s="42"/>
      <c r="H38" s="42"/>
      <c r="I38" s="42"/>
      <c r="J38" s="42"/>
      <c r="K38" s="42"/>
      <c r="L38" s="42"/>
      <c r="M38" s="42"/>
      <c r="N38" s="42"/>
      <c r="O38" s="42"/>
      <c r="P38" s="42"/>
      <c r="Q38" s="42"/>
      <c r="R38" s="60"/>
    </row>
    <row r="39" spans="1:23" s="51" customFormat="1" ht="15.75" x14ac:dyDescent="0.25">
      <c r="A39" s="79"/>
      <c r="B39" s="42"/>
      <c r="C39" s="42" t="s">
        <v>53</v>
      </c>
      <c r="D39" s="42"/>
      <c r="E39" s="42"/>
      <c r="F39" s="42"/>
      <c r="G39" s="42"/>
      <c r="H39" s="42"/>
      <c r="I39" s="42"/>
      <c r="J39" s="42"/>
      <c r="K39" s="42"/>
      <c r="L39" s="42"/>
      <c r="M39" s="42"/>
      <c r="N39" s="42"/>
      <c r="O39" s="42"/>
      <c r="P39" s="42"/>
      <c r="Q39" s="42"/>
      <c r="R39" s="60"/>
    </row>
    <row r="40" spans="1:23" s="51" customFormat="1" ht="15.75" x14ac:dyDescent="0.25">
      <c r="A40" s="79"/>
      <c r="B40" s="42"/>
      <c r="C40" s="42" t="s">
        <v>54</v>
      </c>
      <c r="D40" s="42"/>
      <c r="E40" s="42"/>
      <c r="F40" s="42"/>
      <c r="G40" s="42"/>
      <c r="H40" s="42"/>
      <c r="I40" s="42"/>
      <c r="J40" s="42"/>
      <c r="K40" s="42"/>
      <c r="L40" s="42"/>
      <c r="M40" s="42"/>
      <c r="N40" s="42"/>
      <c r="O40" s="42"/>
      <c r="P40" s="42"/>
      <c r="Q40" s="42"/>
      <c r="R40" s="60"/>
    </row>
    <row r="41" spans="1:23" s="51" customFormat="1" ht="15.75" x14ac:dyDescent="0.25">
      <c r="A41" s="79"/>
      <c r="B41" s="42"/>
      <c r="C41" s="82" t="s">
        <v>55</v>
      </c>
      <c r="D41" s="42" t="s">
        <v>196</v>
      </c>
      <c r="E41" s="42"/>
      <c r="F41" s="42"/>
      <c r="G41" s="42"/>
      <c r="H41" s="42"/>
      <c r="I41" s="42"/>
      <c r="J41" s="42"/>
      <c r="K41" s="42"/>
      <c r="L41" s="42"/>
      <c r="M41" s="42"/>
      <c r="N41" s="42"/>
      <c r="O41" s="42"/>
      <c r="P41" s="42"/>
      <c r="Q41" s="42"/>
      <c r="R41" s="60"/>
    </row>
    <row r="42" spans="1:23" s="51" customFormat="1" ht="15.75" x14ac:dyDescent="0.25">
      <c r="A42" s="79"/>
      <c r="B42" s="42"/>
      <c r="C42" s="42"/>
      <c r="D42" s="42" t="s">
        <v>195</v>
      </c>
      <c r="E42" s="42"/>
      <c r="F42" s="42"/>
      <c r="G42" s="42"/>
      <c r="H42" s="42"/>
      <c r="I42" s="42"/>
      <c r="J42" s="42"/>
      <c r="K42" s="42"/>
      <c r="L42" s="42"/>
      <c r="M42" s="42"/>
      <c r="N42" s="42"/>
      <c r="O42" s="42"/>
      <c r="P42" s="42"/>
      <c r="Q42" s="42"/>
      <c r="R42" s="60"/>
    </row>
    <row r="43" spans="1:23" s="51" customFormat="1" ht="15.75" x14ac:dyDescent="0.25">
      <c r="A43" s="79"/>
      <c r="B43" s="42"/>
      <c r="C43" s="82" t="s">
        <v>56</v>
      </c>
      <c r="D43" s="42" t="s">
        <v>194</v>
      </c>
      <c r="E43" s="42"/>
      <c r="F43" s="42"/>
      <c r="G43" s="42"/>
      <c r="H43" s="42"/>
      <c r="I43" s="42"/>
      <c r="J43" s="42"/>
      <c r="K43" s="42"/>
      <c r="L43" s="42"/>
      <c r="M43" s="42"/>
      <c r="N43" s="42"/>
      <c r="O43" s="42"/>
      <c r="P43" s="42"/>
      <c r="Q43" s="42"/>
      <c r="R43" s="60"/>
    </row>
    <row r="44" spans="1:23" s="51" customFormat="1" ht="15.75" x14ac:dyDescent="0.25">
      <c r="A44" s="79"/>
      <c r="B44" s="42"/>
      <c r="C44" s="82"/>
      <c r="D44" s="42" t="s">
        <v>57</v>
      </c>
      <c r="E44" s="42"/>
      <c r="F44" s="42"/>
      <c r="G44" s="42"/>
      <c r="H44" s="42"/>
      <c r="I44" s="42"/>
      <c r="J44" s="42"/>
      <c r="K44" s="42"/>
      <c r="L44" s="42"/>
      <c r="M44" s="42"/>
      <c r="N44" s="42"/>
      <c r="O44" s="42"/>
      <c r="P44" s="42"/>
      <c r="Q44" s="42"/>
      <c r="R44" s="60"/>
    </row>
    <row r="45" spans="1:23" s="51" customFormat="1" ht="15.75" x14ac:dyDescent="0.25">
      <c r="A45" s="42"/>
      <c r="B45" s="42"/>
      <c r="C45" s="82"/>
      <c r="D45" s="42"/>
      <c r="E45" s="42"/>
      <c r="F45" s="42"/>
      <c r="G45" s="42"/>
      <c r="H45" s="42"/>
      <c r="I45" s="42"/>
      <c r="J45" s="42"/>
      <c r="K45" s="42"/>
      <c r="L45" s="42"/>
      <c r="M45" s="42"/>
      <c r="N45" s="42"/>
      <c r="O45" s="42"/>
      <c r="P45" s="42"/>
      <c r="Q45" s="42"/>
      <c r="R45" s="60"/>
    </row>
    <row r="46" spans="1:23" s="121" customFormat="1" ht="15.75" x14ac:dyDescent="0.25">
      <c r="A46" s="42" t="s">
        <v>249</v>
      </c>
      <c r="B46" s="42"/>
      <c r="C46" s="42"/>
      <c r="D46" s="42"/>
      <c r="F46" s="42"/>
      <c r="G46" s="42"/>
      <c r="H46" s="42"/>
      <c r="I46" s="42"/>
      <c r="J46" s="42"/>
      <c r="K46" s="42"/>
      <c r="L46" s="42"/>
      <c r="M46" s="42"/>
      <c r="N46" s="42"/>
      <c r="O46" s="42"/>
      <c r="P46" s="42"/>
      <c r="Q46" s="42"/>
      <c r="R46" s="60"/>
    </row>
    <row r="47" spans="1:23" s="121" customFormat="1" ht="15.75" x14ac:dyDescent="0.25">
      <c r="A47" s="42" t="s">
        <v>244</v>
      </c>
      <c r="B47" s="42"/>
      <c r="C47" s="42"/>
      <c r="D47" s="42"/>
      <c r="F47" s="42"/>
      <c r="G47" s="42"/>
      <c r="H47" s="42"/>
      <c r="I47" s="42"/>
      <c r="J47" s="42"/>
      <c r="K47" s="42"/>
      <c r="L47" s="42"/>
      <c r="M47" s="42"/>
      <c r="N47" s="42"/>
      <c r="O47" s="42"/>
      <c r="P47" s="42"/>
      <c r="Q47" s="42"/>
      <c r="R47" s="60"/>
    </row>
    <row r="48" spans="1:23" s="121" customFormat="1" ht="15.75" x14ac:dyDescent="0.25">
      <c r="A48" s="42"/>
      <c r="B48" s="42"/>
      <c r="C48" s="42"/>
      <c r="D48" s="42"/>
      <c r="F48" s="42"/>
      <c r="G48" s="42"/>
      <c r="H48" s="42"/>
      <c r="I48" s="42"/>
      <c r="J48" s="42"/>
      <c r="K48" s="42"/>
      <c r="L48" s="42"/>
      <c r="M48" s="42"/>
      <c r="N48" s="42"/>
      <c r="O48" s="42"/>
      <c r="P48" s="42"/>
      <c r="Q48" s="42"/>
      <c r="R48" s="60"/>
    </row>
    <row r="49" spans="1:18" s="121" customFormat="1" ht="15.75" x14ac:dyDescent="0.25">
      <c r="A49" s="42" t="s">
        <v>245</v>
      </c>
      <c r="B49" s="42"/>
      <c r="C49" s="42"/>
      <c r="D49" s="42"/>
      <c r="F49" s="42"/>
      <c r="G49" s="42"/>
      <c r="H49" s="42"/>
      <c r="I49" s="42"/>
      <c r="J49" s="42"/>
      <c r="K49" s="42"/>
      <c r="L49" s="42"/>
      <c r="M49" s="42"/>
      <c r="N49" s="42"/>
      <c r="O49" s="42"/>
      <c r="P49" s="42"/>
      <c r="Q49" s="42"/>
      <c r="R49" s="60"/>
    </row>
    <row r="50" spans="1:18" s="121" customFormat="1" ht="15.75" x14ac:dyDescent="0.25">
      <c r="A50" s="42" t="s">
        <v>246</v>
      </c>
      <c r="B50" s="42"/>
      <c r="C50" s="42"/>
      <c r="D50" s="42"/>
      <c r="F50" s="42"/>
      <c r="G50" s="42"/>
      <c r="H50" s="42"/>
      <c r="I50" s="42"/>
      <c r="J50" s="42"/>
      <c r="K50" s="42"/>
      <c r="L50" s="42"/>
      <c r="M50" s="42"/>
      <c r="N50" s="42"/>
      <c r="O50" s="42"/>
      <c r="P50" s="42"/>
      <c r="Q50" s="42"/>
      <c r="R50" s="60"/>
    </row>
    <row r="51" spans="1:18" s="121" customFormat="1" ht="15.75" x14ac:dyDescent="0.25">
      <c r="A51" s="42" t="s">
        <v>250</v>
      </c>
      <c r="B51" s="42"/>
      <c r="C51" s="42"/>
      <c r="D51" s="42"/>
      <c r="F51" s="42"/>
      <c r="G51" s="42"/>
      <c r="H51" s="42"/>
      <c r="I51" s="42"/>
      <c r="J51" s="42"/>
      <c r="K51" s="42"/>
      <c r="L51" s="42"/>
      <c r="M51" s="42"/>
      <c r="N51" s="42"/>
      <c r="O51" s="42"/>
      <c r="P51" s="42"/>
      <c r="Q51" s="42"/>
      <c r="R51" s="60"/>
    </row>
    <row r="52" spans="1:18" s="51" customFormat="1" ht="15.75" x14ac:dyDescent="0.25">
      <c r="A52" s="27"/>
      <c r="B52" s="42"/>
      <c r="C52" s="42"/>
      <c r="D52" s="42"/>
      <c r="E52" s="42"/>
      <c r="F52" s="42"/>
      <c r="G52" s="42"/>
      <c r="H52" s="42"/>
      <c r="I52" s="42"/>
      <c r="J52" s="42"/>
      <c r="K52" s="42"/>
      <c r="L52" s="42"/>
      <c r="M52" s="42"/>
      <c r="N52" s="42"/>
      <c r="O52" s="42"/>
      <c r="P52" s="42"/>
      <c r="Q52" s="42"/>
      <c r="R52" s="60"/>
    </row>
    <row r="53" spans="1:18" s="51" customFormat="1" ht="15.75" x14ac:dyDescent="0.25">
      <c r="B53" s="86" t="s">
        <v>173</v>
      </c>
      <c r="C53" s="42"/>
      <c r="D53" s="42"/>
      <c r="E53" s="42"/>
      <c r="F53" s="42"/>
      <c r="G53" s="42"/>
      <c r="H53" s="42"/>
      <c r="I53" s="42"/>
      <c r="J53" s="42"/>
      <c r="K53" s="42"/>
      <c r="L53" s="42"/>
      <c r="M53" s="42"/>
      <c r="N53" s="42"/>
      <c r="O53" s="42"/>
      <c r="P53" s="42"/>
      <c r="Q53" s="42"/>
      <c r="R53" s="60"/>
    </row>
    <row r="54" spans="1:18" s="51" customFormat="1" ht="15.75" x14ac:dyDescent="0.25">
      <c r="A54" s="79"/>
      <c r="B54" s="40"/>
      <c r="C54" s="42"/>
      <c r="D54" s="42"/>
      <c r="E54" s="42"/>
      <c r="F54" s="42"/>
      <c r="G54" s="42"/>
      <c r="H54" s="42"/>
      <c r="I54" s="42"/>
      <c r="J54" s="42"/>
      <c r="K54" s="42"/>
      <c r="L54" s="42"/>
      <c r="M54" s="42"/>
      <c r="N54" s="42"/>
      <c r="O54" s="42"/>
      <c r="P54" s="42"/>
      <c r="Q54" s="42"/>
      <c r="R54" s="60"/>
    </row>
    <row r="55" spans="1:18" s="51" customFormat="1" ht="15.75" x14ac:dyDescent="0.25">
      <c r="A55" s="79"/>
      <c r="B55" s="80" t="s">
        <v>139</v>
      </c>
      <c r="C55" s="42"/>
      <c r="D55" s="42"/>
      <c r="E55" s="42"/>
      <c r="F55" s="42"/>
      <c r="G55" s="42"/>
      <c r="H55" s="42"/>
      <c r="I55" s="42"/>
      <c r="J55" s="42"/>
      <c r="K55" s="42"/>
      <c r="L55" s="42"/>
      <c r="M55" s="42"/>
      <c r="N55" s="42"/>
      <c r="O55" s="42"/>
      <c r="P55" s="42"/>
      <c r="Q55" s="42"/>
      <c r="R55" s="60"/>
    </row>
    <row r="56" spans="1:18" s="51" customFormat="1" ht="15.75" x14ac:dyDescent="0.25">
      <c r="A56" s="79"/>
      <c r="B56" s="82"/>
      <c r="C56" s="42" t="s">
        <v>201</v>
      </c>
      <c r="D56" s="42"/>
      <c r="E56" s="42"/>
      <c r="F56" s="42"/>
      <c r="G56" s="42"/>
      <c r="H56" s="42"/>
      <c r="I56" s="42"/>
      <c r="J56" s="42"/>
      <c r="K56" s="42"/>
      <c r="L56" s="42"/>
      <c r="M56" s="42"/>
      <c r="N56" s="42"/>
      <c r="O56" s="42"/>
      <c r="P56" s="42"/>
      <c r="Q56" s="42"/>
      <c r="R56" s="60"/>
    </row>
    <row r="57" spans="1:18" s="51" customFormat="1" ht="15.75" x14ac:dyDescent="0.25">
      <c r="A57" s="79"/>
      <c r="B57" s="80" t="s">
        <v>37</v>
      </c>
      <c r="C57" s="42"/>
      <c r="D57" s="42"/>
      <c r="E57" s="42"/>
      <c r="F57" s="42"/>
      <c r="G57" s="42"/>
      <c r="H57" s="42"/>
      <c r="I57" s="42"/>
      <c r="J57" s="42"/>
      <c r="K57" s="42"/>
      <c r="L57" s="42"/>
      <c r="M57" s="42"/>
      <c r="N57" s="42"/>
      <c r="O57" s="42"/>
      <c r="P57" s="42"/>
      <c r="Q57" s="42"/>
      <c r="R57" s="60"/>
    </row>
    <row r="58" spans="1:18" s="51" customFormat="1" ht="15.75" x14ac:dyDescent="0.25">
      <c r="A58" s="79"/>
      <c r="B58" s="42"/>
      <c r="C58" s="42" t="s">
        <v>38</v>
      </c>
      <c r="D58" s="42"/>
      <c r="E58" s="42"/>
      <c r="F58" s="42"/>
      <c r="G58" s="42"/>
      <c r="H58" s="42"/>
      <c r="I58" s="42"/>
      <c r="J58" s="42"/>
      <c r="K58" s="42"/>
      <c r="L58" s="42"/>
      <c r="M58" s="42"/>
      <c r="N58" s="42"/>
      <c r="O58" s="42"/>
      <c r="P58" s="42"/>
      <c r="Q58" s="42"/>
      <c r="R58" s="60"/>
    </row>
    <row r="59" spans="1:18" s="51" customFormat="1" ht="15.75" x14ac:dyDescent="0.25">
      <c r="A59" s="79"/>
      <c r="B59" s="42"/>
      <c r="C59" s="42" t="s">
        <v>200</v>
      </c>
      <c r="D59" s="42"/>
      <c r="E59" s="42"/>
      <c r="F59" s="42"/>
      <c r="G59" s="42"/>
      <c r="H59" s="42"/>
      <c r="I59" s="42"/>
      <c r="J59" s="42"/>
      <c r="K59" s="42"/>
      <c r="L59" s="42"/>
      <c r="M59" s="42"/>
      <c r="N59" s="42"/>
      <c r="O59" s="42"/>
      <c r="P59" s="42"/>
      <c r="Q59" s="42"/>
      <c r="R59" s="60"/>
    </row>
    <row r="60" spans="1:18" s="51" customFormat="1" ht="15.75" x14ac:dyDescent="0.25">
      <c r="A60" s="79"/>
      <c r="B60" s="42"/>
      <c r="C60" s="42" t="s">
        <v>199</v>
      </c>
      <c r="D60" s="42"/>
      <c r="E60" s="42"/>
      <c r="F60" s="42"/>
      <c r="G60" s="42"/>
      <c r="H60" s="42"/>
      <c r="I60" s="42"/>
      <c r="J60" s="42"/>
      <c r="K60" s="42"/>
      <c r="L60" s="42"/>
      <c r="M60" s="42"/>
      <c r="N60" s="42"/>
      <c r="O60" s="42"/>
      <c r="P60" s="42"/>
      <c r="Q60" s="42"/>
      <c r="R60" s="60"/>
    </row>
    <row r="61" spans="1:18" s="51" customFormat="1" ht="15.75" x14ac:dyDescent="0.25">
      <c r="A61" s="79"/>
      <c r="B61" s="42"/>
      <c r="C61" s="42" t="s">
        <v>198</v>
      </c>
      <c r="D61" s="42"/>
      <c r="E61" s="42"/>
      <c r="F61" s="42"/>
      <c r="G61" s="42"/>
      <c r="H61" s="42"/>
      <c r="I61" s="42"/>
      <c r="J61" s="42"/>
      <c r="K61" s="42"/>
      <c r="L61" s="42"/>
      <c r="M61" s="42"/>
      <c r="N61" s="42"/>
      <c r="O61" s="42"/>
      <c r="P61" s="42"/>
      <c r="Q61" s="42"/>
      <c r="R61" s="60"/>
    </row>
    <row r="62" spans="1:18" s="51" customFormat="1" ht="15.75" x14ac:dyDescent="0.25">
      <c r="A62" s="79"/>
      <c r="B62" s="80" t="s">
        <v>39</v>
      </c>
      <c r="C62" s="42"/>
      <c r="D62" s="42"/>
      <c r="E62" s="42"/>
      <c r="F62" s="42"/>
      <c r="G62" s="42"/>
      <c r="H62" s="42"/>
      <c r="I62" s="42"/>
      <c r="J62" s="42"/>
      <c r="K62" s="42"/>
      <c r="L62" s="42"/>
      <c r="M62" s="42"/>
      <c r="N62" s="42"/>
      <c r="O62" s="42"/>
      <c r="P62" s="42"/>
      <c r="Q62" s="42"/>
      <c r="R62" s="60"/>
    </row>
    <row r="63" spans="1:18" s="51" customFormat="1" ht="15.75" x14ac:dyDescent="0.25">
      <c r="A63" s="79"/>
      <c r="B63" s="42"/>
      <c r="C63" s="42" t="s">
        <v>40</v>
      </c>
      <c r="D63" s="42"/>
      <c r="E63" s="42"/>
      <c r="F63" s="42"/>
      <c r="G63" s="42"/>
      <c r="H63" s="42"/>
      <c r="I63" s="42"/>
      <c r="J63" s="42"/>
      <c r="K63" s="42"/>
      <c r="L63" s="42"/>
      <c r="M63" s="42"/>
      <c r="N63" s="42"/>
      <c r="O63" s="42"/>
      <c r="P63" s="42"/>
      <c r="Q63" s="42"/>
      <c r="R63" s="60"/>
    </row>
    <row r="64" spans="1:18" s="51" customFormat="1" ht="15.75" x14ac:dyDescent="0.25">
      <c r="A64" s="79"/>
      <c r="B64" s="80" t="s">
        <v>41</v>
      </c>
      <c r="C64" s="42"/>
      <c r="D64" s="42"/>
      <c r="E64" s="42"/>
      <c r="F64" s="42"/>
      <c r="G64" s="42"/>
      <c r="H64" s="42"/>
      <c r="I64" s="42"/>
      <c r="J64" s="42"/>
      <c r="K64" s="42"/>
      <c r="L64" s="42"/>
      <c r="M64" s="42"/>
      <c r="N64" s="42"/>
      <c r="O64" s="42"/>
      <c r="P64" s="42"/>
      <c r="Q64" s="42"/>
      <c r="R64" s="60"/>
    </row>
    <row r="65" spans="1:18" s="51" customFormat="1" ht="15.75" x14ac:dyDescent="0.25">
      <c r="A65" s="79"/>
      <c r="B65" s="42"/>
      <c r="C65" s="42" t="s">
        <v>42</v>
      </c>
      <c r="D65" s="42"/>
      <c r="E65" s="42"/>
      <c r="F65" s="42"/>
      <c r="G65" s="42"/>
      <c r="H65" s="42"/>
      <c r="I65" s="42"/>
      <c r="J65" s="42"/>
      <c r="K65" s="42"/>
      <c r="L65" s="42"/>
      <c r="M65" s="42"/>
      <c r="N65" s="42"/>
      <c r="O65" s="42"/>
      <c r="P65" s="42"/>
      <c r="Q65" s="42"/>
      <c r="R65" s="60"/>
    </row>
    <row r="66" spans="1:18" s="51" customFormat="1" ht="15.75" x14ac:dyDescent="0.25">
      <c r="A66" s="79"/>
      <c r="B66" s="42"/>
      <c r="C66" s="42" t="s">
        <v>43</v>
      </c>
      <c r="D66" s="42"/>
      <c r="E66" s="42"/>
      <c r="F66" s="42"/>
      <c r="G66" s="42"/>
      <c r="H66" s="42"/>
      <c r="I66" s="42"/>
      <c r="J66" s="42"/>
      <c r="K66" s="42"/>
      <c r="L66" s="42"/>
      <c r="M66" s="42"/>
      <c r="N66" s="42"/>
      <c r="O66" s="42"/>
      <c r="P66" s="42"/>
      <c r="Q66" s="42"/>
      <c r="R66" s="60"/>
    </row>
    <row r="67" spans="1:18" s="51" customFormat="1" ht="15.75" x14ac:dyDescent="0.25">
      <c r="A67" s="79"/>
      <c r="B67" s="42"/>
      <c r="C67" s="22" t="s">
        <v>44</v>
      </c>
      <c r="D67" s="22"/>
      <c r="E67" s="42"/>
      <c r="F67" s="42"/>
      <c r="G67" s="42"/>
      <c r="H67" s="42"/>
      <c r="I67" s="42"/>
      <c r="J67" s="42"/>
      <c r="K67" s="42"/>
      <c r="L67" s="42"/>
      <c r="M67" s="42"/>
      <c r="N67" s="42"/>
      <c r="O67" s="42"/>
      <c r="P67" s="42"/>
      <c r="Q67" s="42"/>
      <c r="R67" s="60"/>
    </row>
    <row r="68" spans="1:18" s="51" customFormat="1" ht="15.75" x14ac:dyDescent="0.25">
      <c r="A68" s="79"/>
      <c r="B68" s="42"/>
      <c r="C68" s="42" t="s">
        <v>45</v>
      </c>
      <c r="D68" s="42"/>
      <c r="E68" s="42"/>
      <c r="F68" s="42"/>
      <c r="G68" s="42"/>
      <c r="H68" s="42"/>
      <c r="I68" s="42"/>
      <c r="J68" s="42"/>
      <c r="K68" s="42"/>
      <c r="L68" s="42"/>
      <c r="M68" s="42"/>
      <c r="N68" s="42"/>
      <c r="O68" s="42"/>
      <c r="P68" s="42"/>
      <c r="Q68" s="42"/>
      <c r="R68" s="60"/>
    </row>
    <row r="69" spans="1:18" s="51" customFormat="1" ht="15.75" x14ac:dyDescent="0.25">
      <c r="A69" s="79"/>
      <c r="B69" s="42"/>
      <c r="C69" s="42" t="s">
        <v>46</v>
      </c>
      <c r="D69" s="42"/>
      <c r="E69" s="42"/>
      <c r="F69" s="42"/>
      <c r="G69" s="42"/>
      <c r="H69" s="42"/>
      <c r="I69" s="42"/>
      <c r="J69" s="42"/>
      <c r="K69" s="42"/>
      <c r="L69" s="42"/>
      <c r="M69" s="42"/>
      <c r="N69" s="42"/>
      <c r="O69" s="42"/>
      <c r="P69" s="42"/>
      <c r="Q69" s="42"/>
      <c r="R69" s="60"/>
    </row>
    <row r="70" spans="1:18" s="51" customFormat="1" ht="15.75" x14ac:dyDescent="0.25">
      <c r="A70" s="75"/>
      <c r="C70" s="42" t="s">
        <v>197</v>
      </c>
      <c r="D70" s="42"/>
      <c r="E70" s="42"/>
      <c r="F70" s="42"/>
      <c r="G70" s="42"/>
      <c r="H70" s="42"/>
      <c r="I70" s="42"/>
      <c r="J70" s="42"/>
      <c r="K70" s="42"/>
      <c r="L70" s="42"/>
      <c r="M70" s="42"/>
      <c r="N70" s="42"/>
      <c r="O70" s="42"/>
      <c r="P70" s="42"/>
      <c r="Q70" s="42"/>
      <c r="R70" s="60"/>
    </row>
    <row r="71" spans="1:18" s="51" customFormat="1" ht="15.75" x14ac:dyDescent="0.25">
      <c r="A71" s="79"/>
      <c r="B71" s="80" t="s">
        <v>47</v>
      </c>
      <c r="C71" s="42"/>
      <c r="D71" s="42"/>
      <c r="E71" s="42"/>
      <c r="F71" s="42"/>
      <c r="G71" s="42"/>
      <c r="H71" s="42"/>
      <c r="I71" s="42"/>
      <c r="J71" s="42"/>
      <c r="K71" s="42"/>
      <c r="L71" s="42"/>
      <c r="M71" s="42"/>
      <c r="N71" s="42"/>
      <c r="O71" s="42"/>
      <c r="P71" s="42"/>
      <c r="Q71" s="42"/>
      <c r="R71" s="60"/>
    </row>
    <row r="72" spans="1:18" s="51" customFormat="1" ht="15.75" x14ac:dyDescent="0.25">
      <c r="A72" s="79"/>
      <c r="B72" s="42"/>
      <c r="C72" s="42" t="s">
        <v>48</v>
      </c>
      <c r="D72" s="42"/>
      <c r="E72" s="42"/>
      <c r="F72" s="42"/>
      <c r="G72" s="42"/>
      <c r="H72" s="42"/>
      <c r="I72" s="42"/>
      <c r="J72" s="42"/>
      <c r="K72" s="42"/>
      <c r="L72" s="42"/>
      <c r="M72" s="42"/>
      <c r="N72" s="42"/>
      <c r="O72" s="42"/>
      <c r="P72" s="42"/>
      <c r="Q72" s="42"/>
      <c r="R72" s="60"/>
    </row>
    <row r="73" spans="1:18" s="51" customFormat="1" ht="15.75" x14ac:dyDescent="0.25">
      <c r="A73" s="79"/>
      <c r="B73" s="42"/>
      <c r="C73" s="42" t="s">
        <v>49</v>
      </c>
      <c r="D73" s="42"/>
      <c r="E73" s="42"/>
      <c r="F73" s="42"/>
      <c r="G73" s="42"/>
      <c r="H73" s="42"/>
      <c r="I73" s="42"/>
      <c r="J73" s="42"/>
      <c r="K73" s="42"/>
      <c r="L73" s="42"/>
      <c r="M73" s="42"/>
      <c r="N73" s="42"/>
      <c r="O73" s="42"/>
      <c r="P73" s="42"/>
      <c r="Q73" s="42"/>
      <c r="R73" s="60"/>
    </row>
    <row r="74" spans="1:18" s="51" customFormat="1" ht="15.75" x14ac:dyDescent="0.25">
      <c r="A74" s="79"/>
      <c r="B74" s="80" t="s">
        <v>50</v>
      </c>
      <c r="C74" s="42"/>
      <c r="D74" s="42"/>
      <c r="E74" s="42"/>
      <c r="F74" s="42"/>
      <c r="G74" s="42"/>
      <c r="H74" s="42"/>
      <c r="I74" s="42"/>
      <c r="J74" s="42"/>
      <c r="K74" s="42"/>
      <c r="L74" s="42"/>
      <c r="M74" s="42"/>
      <c r="N74" s="42"/>
      <c r="O74" s="42"/>
      <c r="P74" s="42"/>
      <c r="Q74" s="42"/>
      <c r="R74" s="60"/>
    </row>
    <row r="75" spans="1:18" s="51" customFormat="1" ht="15.75" x14ac:dyDescent="0.25">
      <c r="A75" s="79"/>
      <c r="B75" s="82"/>
      <c r="C75" s="42" t="s">
        <v>51</v>
      </c>
      <c r="D75" s="42"/>
      <c r="E75" s="42"/>
      <c r="F75" s="42"/>
      <c r="G75" s="42"/>
      <c r="H75" s="42"/>
      <c r="I75" s="42"/>
      <c r="J75" s="42"/>
      <c r="K75" s="42"/>
      <c r="L75" s="42"/>
      <c r="M75" s="42"/>
      <c r="N75" s="42"/>
      <c r="O75" s="42"/>
      <c r="P75" s="42"/>
      <c r="Q75" s="42"/>
      <c r="R75" s="60"/>
    </row>
    <row r="76" spans="1:18" s="51" customFormat="1" ht="15.75" x14ac:dyDescent="0.25">
      <c r="A76" s="79"/>
      <c r="B76" s="80" t="s">
        <v>58</v>
      </c>
      <c r="C76" s="42"/>
      <c r="D76" s="82"/>
      <c r="E76" s="42"/>
      <c r="F76" s="42"/>
      <c r="G76" s="42"/>
      <c r="H76" s="42"/>
      <c r="I76" s="42"/>
      <c r="J76" s="42"/>
      <c r="K76" s="42"/>
      <c r="L76" s="42"/>
      <c r="M76" s="42"/>
      <c r="N76" s="42"/>
      <c r="O76" s="42"/>
      <c r="P76" s="42"/>
      <c r="Q76" s="42"/>
      <c r="R76" s="60"/>
    </row>
    <row r="77" spans="1:18" s="51" customFormat="1" ht="15.75" x14ac:dyDescent="0.25">
      <c r="A77" s="79"/>
      <c r="B77" s="42"/>
      <c r="C77" s="42" t="s">
        <v>59</v>
      </c>
      <c r="D77" s="82"/>
      <c r="E77" s="42"/>
      <c r="F77" s="42"/>
      <c r="G77" s="42"/>
      <c r="H77" s="42"/>
      <c r="I77" s="42"/>
      <c r="J77" s="42"/>
      <c r="K77" s="42"/>
      <c r="L77" s="42"/>
      <c r="M77" s="42"/>
      <c r="N77" s="42"/>
      <c r="O77" s="42"/>
      <c r="P77" s="42"/>
      <c r="Q77" s="42"/>
      <c r="R77" s="60"/>
    </row>
    <row r="78" spans="1:18" s="51" customFormat="1" ht="15.75" x14ac:dyDescent="0.25">
      <c r="A78" s="79"/>
      <c r="B78" s="80" t="s">
        <v>60</v>
      </c>
      <c r="C78" s="42"/>
      <c r="D78" s="42"/>
      <c r="E78" s="42"/>
      <c r="F78" s="42"/>
      <c r="G78" s="42"/>
      <c r="H78" s="42"/>
      <c r="I78" s="42"/>
      <c r="J78" s="42"/>
      <c r="K78" s="42"/>
      <c r="L78" s="42"/>
      <c r="M78" s="42"/>
      <c r="N78" s="42"/>
      <c r="O78" s="42"/>
      <c r="P78" s="42"/>
      <c r="Q78" s="42"/>
      <c r="R78" s="60"/>
    </row>
    <row r="79" spans="1:18" s="51" customFormat="1" ht="15.75" x14ac:dyDescent="0.25">
      <c r="A79" s="79"/>
      <c r="B79" s="42"/>
      <c r="C79" s="42" t="s">
        <v>61</v>
      </c>
      <c r="D79" s="42"/>
      <c r="E79" s="42"/>
      <c r="F79" s="42"/>
      <c r="G79" s="42"/>
      <c r="H79" s="42"/>
      <c r="I79" s="42"/>
      <c r="J79" s="42"/>
      <c r="K79" s="42"/>
      <c r="L79" s="42"/>
      <c r="M79" s="42"/>
      <c r="N79" s="42"/>
      <c r="O79" s="42"/>
      <c r="P79" s="42"/>
      <c r="Q79" s="42"/>
      <c r="R79" s="60"/>
    </row>
    <row r="80" spans="1:18" s="51" customFormat="1" ht="15.75" x14ac:dyDescent="0.25">
      <c r="A80" s="79"/>
      <c r="B80" s="80" t="s">
        <v>170</v>
      </c>
      <c r="C80" s="42"/>
      <c r="D80" s="42"/>
      <c r="E80" s="42"/>
      <c r="F80" s="42"/>
      <c r="G80" s="42"/>
      <c r="H80" s="42"/>
      <c r="I80" s="42"/>
      <c r="J80" s="42"/>
      <c r="K80" s="42"/>
      <c r="L80" s="42"/>
      <c r="M80" s="42"/>
      <c r="N80" s="42"/>
      <c r="O80" s="42"/>
      <c r="P80" s="42"/>
      <c r="Q80" s="42"/>
      <c r="R80" s="60"/>
    </row>
    <row r="81" spans="1:23" s="51" customFormat="1" ht="15.75" x14ac:dyDescent="0.25">
      <c r="A81" s="79"/>
      <c r="B81" s="42"/>
      <c r="C81" s="42" t="s">
        <v>193</v>
      </c>
      <c r="D81" s="42"/>
      <c r="E81" s="42"/>
      <c r="F81" s="42"/>
      <c r="G81" s="42"/>
      <c r="H81" s="42"/>
      <c r="I81" s="42"/>
      <c r="J81" s="42"/>
      <c r="K81" s="42"/>
      <c r="L81" s="42"/>
      <c r="M81" s="42"/>
      <c r="N81" s="42"/>
      <c r="O81" s="42"/>
      <c r="P81" s="42"/>
      <c r="Q81" s="42"/>
      <c r="R81" s="60"/>
    </row>
    <row r="82" spans="1:23" s="51" customFormat="1" ht="15.75" x14ac:dyDescent="0.25">
      <c r="A82" s="79"/>
      <c r="B82" s="80" t="s">
        <v>63</v>
      </c>
      <c r="C82" s="42"/>
      <c r="D82" s="42"/>
      <c r="E82" s="42"/>
      <c r="F82" s="42"/>
      <c r="G82" s="42"/>
      <c r="H82" s="42"/>
      <c r="I82" s="42"/>
      <c r="J82" s="42"/>
      <c r="K82" s="42"/>
      <c r="L82" s="42"/>
      <c r="M82" s="42"/>
      <c r="N82" s="42"/>
      <c r="O82" s="42"/>
      <c r="P82" s="42"/>
      <c r="Q82" s="42"/>
      <c r="R82" s="60"/>
      <c r="W82" s="56"/>
    </row>
    <row r="83" spans="1:23" s="51" customFormat="1" ht="15.75" x14ac:dyDescent="0.25">
      <c r="A83" s="79"/>
      <c r="B83" s="42"/>
      <c r="C83" s="42" t="s">
        <v>190</v>
      </c>
      <c r="D83" s="42"/>
      <c r="E83" s="42"/>
      <c r="F83" s="42"/>
      <c r="G83" s="42"/>
      <c r="H83" s="42"/>
      <c r="I83" s="42"/>
      <c r="J83" s="42"/>
      <c r="K83" s="42"/>
      <c r="L83" s="42"/>
      <c r="M83" s="42"/>
      <c r="N83" s="42"/>
      <c r="O83" s="42"/>
      <c r="P83" s="42"/>
      <c r="Q83" s="42"/>
      <c r="R83" s="60"/>
      <c r="W83" s="69"/>
    </row>
    <row r="84" spans="1:23" s="51" customFormat="1" ht="15.75" x14ac:dyDescent="0.25">
      <c r="A84" s="42"/>
      <c r="B84" s="42"/>
      <c r="C84" s="42"/>
      <c r="D84" s="42"/>
      <c r="E84" s="42"/>
      <c r="F84" s="42"/>
      <c r="G84" s="42"/>
      <c r="H84" s="42"/>
      <c r="I84" s="42"/>
      <c r="J84" s="42"/>
      <c r="K84" s="42"/>
      <c r="L84" s="42"/>
      <c r="M84" s="42"/>
      <c r="N84" s="42"/>
      <c r="O84" s="42"/>
      <c r="P84" s="42"/>
      <c r="Q84" s="42"/>
      <c r="R84" s="60"/>
      <c r="W84" s="69"/>
    </row>
    <row r="85" spans="1:23" s="51" customFormat="1" ht="15.75" x14ac:dyDescent="0.25">
      <c r="A85" s="42" t="s">
        <v>247</v>
      </c>
      <c r="B85" s="42"/>
      <c r="C85" s="42"/>
      <c r="D85" s="42"/>
      <c r="E85" s="42"/>
      <c r="F85" s="42"/>
      <c r="G85" s="42"/>
      <c r="H85" s="42"/>
      <c r="I85" s="42"/>
      <c r="J85" s="42"/>
      <c r="K85" s="42"/>
      <c r="L85" s="42"/>
      <c r="M85" s="42"/>
      <c r="N85" s="42"/>
      <c r="O85" s="42"/>
      <c r="P85" s="42"/>
      <c r="Q85" s="42"/>
      <c r="R85" s="60"/>
      <c r="W85" s="69"/>
    </row>
    <row r="86" spans="1:23" s="51" customFormat="1" ht="15.75" x14ac:dyDescent="0.25">
      <c r="A86" s="42"/>
      <c r="B86" s="42"/>
      <c r="C86" s="42"/>
      <c r="D86" s="42"/>
      <c r="E86" s="42"/>
      <c r="F86" s="42"/>
      <c r="G86" s="42"/>
      <c r="H86" s="42"/>
      <c r="I86" s="42"/>
      <c r="J86" s="42"/>
      <c r="K86" s="42"/>
      <c r="L86" s="42"/>
      <c r="M86" s="42"/>
      <c r="N86" s="42"/>
      <c r="O86" s="42"/>
      <c r="P86" s="42"/>
      <c r="Q86" s="42"/>
      <c r="R86" s="60"/>
      <c r="W86" s="69"/>
    </row>
    <row r="87" spans="1:23" s="51" customFormat="1" ht="15.75" x14ac:dyDescent="0.25">
      <c r="A87" s="75"/>
      <c r="B87" s="40" t="s">
        <v>81</v>
      </c>
      <c r="C87" s="40"/>
      <c r="D87" s="40"/>
      <c r="E87" s="40"/>
      <c r="F87" s="40"/>
      <c r="G87" s="41"/>
      <c r="H87" s="41"/>
      <c r="I87" s="41"/>
      <c r="J87" s="41"/>
      <c r="K87" s="41"/>
      <c r="L87" s="41"/>
      <c r="M87" s="41"/>
      <c r="N87" s="41"/>
      <c r="O87" s="41"/>
      <c r="P87" s="41"/>
      <c r="Q87" s="41"/>
      <c r="R87" s="74"/>
      <c r="W87" s="69"/>
    </row>
    <row r="88" spans="1:23" s="51" customFormat="1" ht="15.75" x14ac:dyDescent="0.25">
      <c r="A88" s="75"/>
      <c r="B88" s="42" t="s">
        <v>82</v>
      </c>
      <c r="C88" s="42"/>
      <c r="D88" s="42"/>
      <c r="E88" s="42"/>
      <c r="F88" s="42"/>
      <c r="G88" s="42"/>
      <c r="H88" s="42"/>
      <c r="I88" s="42"/>
      <c r="J88" s="42"/>
      <c r="K88" s="42"/>
      <c r="L88" s="41"/>
      <c r="M88" s="41"/>
      <c r="N88" s="41"/>
      <c r="O88" s="41"/>
      <c r="P88" s="41"/>
      <c r="Q88" s="41"/>
      <c r="R88" s="74"/>
      <c r="W88" s="69"/>
    </row>
    <row r="89" spans="1:23" s="51" customFormat="1" ht="15.75" x14ac:dyDescent="0.25">
      <c r="A89" s="75"/>
      <c r="B89" s="42" t="s">
        <v>83</v>
      </c>
      <c r="C89" s="42"/>
      <c r="D89" s="42"/>
      <c r="E89" s="42"/>
      <c r="F89" s="42"/>
      <c r="G89" s="42"/>
      <c r="H89" s="42"/>
      <c r="I89" s="42"/>
      <c r="J89" s="42"/>
      <c r="K89" s="42"/>
      <c r="L89" s="41"/>
      <c r="M89" s="41"/>
      <c r="N89" s="41"/>
      <c r="O89" s="41"/>
      <c r="P89" s="41"/>
      <c r="Q89" s="41"/>
      <c r="R89" s="74"/>
      <c r="W89" s="69"/>
    </row>
    <row r="90" spans="1:23" s="51" customFormat="1" ht="15.75" x14ac:dyDescent="0.25">
      <c r="A90" s="75"/>
      <c r="B90" s="62" t="s">
        <v>84</v>
      </c>
      <c r="C90" s="42"/>
      <c r="D90" s="42"/>
      <c r="E90" s="42"/>
      <c r="F90" s="42"/>
      <c r="G90" s="42"/>
      <c r="H90" s="42"/>
      <c r="I90" s="42"/>
      <c r="J90" s="42"/>
      <c r="K90" s="42"/>
      <c r="L90" s="41"/>
      <c r="M90" s="41"/>
      <c r="N90" s="41"/>
      <c r="O90" s="41"/>
      <c r="P90" s="41"/>
      <c r="Q90" s="41"/>
      <c r="R90" s="74"/>
      <c r="W90" s="69"/>
    </row>
    <row r="91" spans="1:23" s="51" customFormat="1" ht="15.75" x14ac:dyDescent="0.25">
      <c r="A91" s="75"/>
      <c r="B91" s="62" t="s">
        <v>85</v>
      </c>
      <c r="C91" s="42"/>
      <c r="D91" s="42"/>
      <c r="E91" s="42"/>
      <c r="F91" s="42"/>
      <c r="G91" s="42"/>
      <c r="H91" s="42"/>
      <c r="I91" s="42"/>
      <c r="J91" s="42"/>
      <c r="K91" s="42"/>
      <c r="L91" s="41"/>
      <c r="M91" s="41"/>
      <c r="N91" s="41"/>
      <c r="O91" s="41"/>
      <c r="P91" s="41"/>
      <c r="Q91" s="41"/>
      <c r="R91" s="74"/>
      <c r="W91" s="69"/>
    </row>
    <row r="92" spans="1:23" s="51" customFormat="1" ht="15.75" x14ac:dyDescent="0.25">
      <c r="A92" s="75"/>
      <c r="B92" s="62"/>
      <c r="C92" s="42"/>
      <c r="D92" s="42"/>
      <c r="E92" s="42"/>
      <c r="F92" s="42"/>
      <c r="G92" s="42"/>
      <c r="H92" s="42"/>
      <c r="I92" s="42"/>
      <c r="J92" s="42"/>
      <c r="K92" s="42"/>
      <c r="L92" s="41"/>
      <c r="M92" s="41"/>
      <c r="N92" s="41"/>
      <c r="O92" s="41"/>
      <c r="P92" s="41"/>
      <c r="Q92" s="41"/>
      <c r="R92" s="74"/>
      <c r="W92" s="69"/>
    </row>
    <row r="93" spans="1:23" s="51" customFormat="1" ht="15.75" x14ac:dyDescent="0.25">
      <c r="A93" s="75"/>
      <c r="B93" s="78" t="s">
        <v>189</v>
      </c>
      <c r="C93" s="42"/>
      <c r="D93" s="42"/>
      <c r="E93" s="42"/>
      <c r="F93" s="42"/>
      <c r="G93" s="42"/>
      <c r="H93" s="42"/>
      <c r="I93" s="42"/>
      <c r="J93" s="42"/>
      <c r="K93" s="42"/>
      <c r="L93" s="41"/>
      <c r="M93" s="41"/>
      <c r="N93" s="41"/>
      <c r="O93" s="41"/>
      <c r="P93" s="41"/>
      <c r="Q93" s="41"/>
      <c r="R93" s="74"/>
      <c r="W93" s="69"/>
    </row>
    <row r="94" spans="1:23" s="51" customFormat="1" ht="15.75" x14ac:dyDescent="0.25">
      <c r="A94" s="75"/>
      <c r="B94" s="77" t="s">
        <v>3</v>
      </c>
      <c r="C94" s="44"/>
      <c r="D94" s="44"/>
      <c r="E94" s="44"/>
      <c r="F94" s="44"/>
      <c r="G94" s="44"/>
      <c r="H94" s="44"/>
      <c r="I94" s="45"/>
      <c r="J94" s="304">
        <v>5.6</v>
      </c>
      <c r="K94" s="46" t="s">
        <v>86</v>
      </c>
      <c r="L94" s="41"/>
      <c r="M94" s="41"/>
      <c r="N94" s="41"/>
      <c r="O94" s="41"/>
      <c r="P94" s="41"/>
      <c r="Q94" s="41"/>
      <c r="R94" s="74"/>
      <c r="W94" s="69"/>
    </row>
    <row r="95" spans="1:23" s="51" customFormat="1" ht="15.75" x14ac:dyDescent="0.25">
      <c r="A95" s="75"/>
      <c r="B95" s="46" t="s">
        <v>257</v>
      </c>
      <c r="C95" s="44"/>
      <c r="D95" s="44"/>
      <c r="E95" s="44"/>
      <c r="F95" s="44"/>
      <c r="G95" s="44"/>
      <c r="H95" s="44"/>
      <c r="I95" s="45"/>
      <c r="J95" s="304">
        <v>40</v>
      </c>
      <c r="K95" s="46" t="s">
        <v>88</v>
      </c>
      <c r="L95" s="41"/>
      <c r="M95" s="41"/>
      <c r="N95" s="41"/>
      <c r="O95" s="41"/>
      <c r="P95" s="41"/>
      <c r="Q95" s="41"/>
      <c r="R95" s="74"/>
      <c r="W95" s="69"/>
    </row>
    <row r="96" spans="1:23" s="51" customFormat="1" ht="15.75" x14ac:dyDescent="0.25">
      <c r="A96" s="75"/>
      <c r="B96" s="321" t="s">
        <v>87</v>
      </c>
      <c r="C96" s="322"/>
      <c r="D96" s="322"/>
      <c r="E96" s="322"/>
      <c r="F96" s="322"/>
      <c r="G96" s="322"/>
      <c r="H96" s="322"/>
      <c r="I96" s="323"/>
      <c r="J96" s="304">
        <v>40</v>
      </c>
      <c r="K96" s="46" t="s">
        <v>258</v>
      </c>
      <c r="L96" s="41"/>
      <c r="M96" s="41"/>
      <c r="N96" s="41"/>
      <c r="O96" s="41"/>
      <c r="P96" s="41"/>
      <c r="Q96" s="41"/>
      <c r="R96" s="74"/>
      <c r="W96" s="69"/>
    </row>
    <row r="97" spans="1:23" s="51" customFormat="1" ht="15.75" x14ac:dyDescent="0.25">
      <c r="A97" s="75"/>
      <c r="B97" s="46" t="s">
        <v>4</v>
      </c>
      <c r="C97" s="44"/>
      <c r="D97" s="44"/>
      <c r="E97" s="44"/>
      <c r="F97" s="44"/>
      <c r="G97" s="44"/>
      <c r="H97" s="44"/>
      <c r="I97" s="45"/>
      <c r="J97" s="304">
        <v>44</v>
      </c>
      <c r="K97" s="47" t="s">
        <v>89</v>
      </c>
      <c r="L97" s="41"/>
      <c r="M97" s="41"/>
      <c r="N97" s="41"/>
      <c r="O97" s="41"/>
      <c r="P97" s="41"/>
      <c r="Q97" s="41"/>
      <c r="R97" s="74"/>
      <c r="W97" s="69"/>
    </row>
    <row r="98" spans="1:23" s="51" customFormat="1" ht="15.75" x14ac:dyDescent="0.25">
      <c r="A98" s="75"/>
      <c r="B98" s="46" t="s">
        <v>5</v>
      </c>
      <c r="C98" s="44"/>
      <c r="D98" s="44"/>
      <c r="E98" s="44"/>
      <c r="F98" s="44"/>
      <c r="G98" s="44"/>
      <c r="H98" s="44"/>
      <c r="I98" s="45"/>
      <c r="J98" s="304">
        <v>59</v>
      </c>
      <c r="K98" s="47" t="s">
        <v>90</v>
      </c>
      <c r="L98" s="41"/>
      <c r="M98" s="41"/>
      <c r="N98" s="41"/>
      <c r="O98" s="41"/>
      <c r="P98" s="41"/>
      <c r="Q98" s="41"/>
      <c r="R98" s="74"/>
      <c r="W98" s="69"/>
    </row>
    <row r="99" spans="1:23" s="51" customFormat="1" ht="15.75" x14ac:dyDescent="0.25">
      <c r="A99" s="75"/>
      <c r="B99" s="46" t="s">
        <v>6</v>
      </c>
      <c r="C99" s="44"/>
      <c r="D99" s="44"/>
      <c r="E99" s="44"/>
      <c r="F99" s="44"/>
      <c r="G99" s="44"/>
      <c r="H99" s="44"/>
      <c r="I99" s="45"/>
      <c r="J99" s="304">
        <v>74</v>
      </c>
      <c r="K99" s="47" t="s">
        <v>91</v>
      </c>
      <c r="L99" s="41"/>
      <c r="M99" s="41"/>
      <c r="N99" s="41"/>
      <c r="O99" s="41"/>
      <c r="P99" s="41"/>
      <c r="Q99" s="41"/>
      <c r="R99" s="74"/>
      <c r="W99" s="69"/>
    </row>
    <row r="100" spans="1:23" s="51" customFormat="1" ht="15.75" x14ac:dyDescent="0.25">
      <c r="A100" s="75"/>
      <c r="B100" s="46" t="s">
        <v>92</v>
      </c>
      <c r="C100" s="44"/>
      <c r="D100" s="44"/>
      <c r="E100" s="44"/>
      <c r="F100" s="44"/>
      <c r="G100" s="44"/>
      <c r="H100" s="44"/>
      <c r="I100" s="45"/>
      <c r="J100" s="304">
        <v>98</v>
      </c>
      <c r="K100" s="47" t="s">
        <v>93</v>
      </c>
      <c r="L100" s="41"/>
      <c r="M100" s="41"/>
      <c r="N100" s="41"/>
      <c r="O100" s="41"/>
      <c r="P100" s="41"/>
      <c r="Q100" s="41"/>
      <c r="R100" s="74"/>
      <c r="W100" s="69"/>
    </row>
    <row r="101" spans="1:23" s="51" customFormat="1" ht="15.75" x14ac:dyDescent="0.25">
      <c r="A101" s="75"/>
      <c r="B101" s="76" t="s">
        <v>8</v>
      </c>
      <c r="C101" s="48"/>
      <c r="D101" s="48"/>
      <c r="E101" s="48"/>
      <c r="F101" s="48"/>
      <c r="G101" s="48"/>
      <c r="H101" s="48"/>
      <c r="I101" s="49"/>
      <c r="J101" s="304">
        <v>119</v>
      </c>
      <c r="K101" s="47" t="s">
        <v>94</v>
      </c>
      <c r="L101" s="41"/>
      <c r="M101" s="41"/>
      <c r="N101" s="41"/>
      <c r="O101" s="41"/>
      <c r="P101" s="41"/>
      <c r="Q101" s="41"/>
      <c r="R101" s="74"/>
      <c r="W101" s="69"/>
    </row>
    <row r="102" spans="1:23" s="51" customFormat="1" ht="15.75" x14ac:dyDescent="0.25">
      <c r="A102" s="75"/>
      <c r="B102" s="34" t="s">
        <v>263</v>
      </c>
      <c r="C102" s="35"/>
      <c r="D102" s="35"/>
      <c r="E102" s="35"/>
      <c r="F102" s="35"/>
      <c r="G102" s="35"/>
      <c r="H102" s="35"/>
      <c r="I102" s="35"/>
      <c r="J102" s="35"/>
      <c r="K102" s="35"/>
      <c r="L102" s="35"/>
      <c r="M102" s="35"/>
      <c r="N102" s="35"/>
      <c r="O102" s="35"/>
      <c r="P102" s="35"/>
      <c r="Q102" s="35"/>
      <c r="R102" s="28"/>
      <c r="W102" s="69"/>
    </row>
    <row r="103" spans="1:23" s="51" customFormat="1" ht="15.75" x14ac:dyDescent="0.25">
      <c r="A103" s="75"/>
      <c r="B103" s="34" t="s">
        <v>260</v>
      </c>
      <c r="C103" s="35"/>
      <c r="D103" s="35"/>
      <c r="E103" s="35"/>
      <c r="F103" s="35"/>
      <c r="G103" s="35"/>
      <c r="H103" s="35"/>
      <c r="I103" s="35"/>
      <c r="J103" s="35"/>
      <c r="K103" s="35"/>
      <c r="L103" s="35"/>
      <c r="M103" s="35"/>
      <c r="N103" s="35"/>
      <c r="O103" s="35"/>
      <c r="P103" s="35"/>
      <c r="Q103" s="35"/>
      <c r="R103" s="28"/>
      <c r="W103" s="69"/>
    </row>
    <row r="104" spans="1:23" s="51" customFormat="1" ht="15.75" x14ac:dyDescent="0.25">
      <c r="A104" s="75"/>
      <c r="B104" s="302" t="s">
        <v>261</v>
      </c>
      <c r="C104" s="35"/>
      <c r="D104" s="35"/>
      <c r="E104" s="35"/>
      <c r="F104" s="35"/>
      <c r="G104" s="35"/>
      <c r="H104" s="35"/>
      <c r="I104" s="35"/>
      <c r="J104" s="35"/>
      <c r="K104" s="35"/>
      <c r="L104" s="35"/>
      <c r="M104" s="35"/>
      <c r="N104" s="35"/>
      <c r="O104" s="35"/>
      <c r="P104" s="35"/>
      <c r="Q104" s="35"/>
      <c r="R104" s="28"/>
      <c r="W104" s="69"/>
    </row>
    <row r="105" spans="1:23" s="51" customFormat="1" ht="15.75" x14ac:dyDescent="0.25">
      <c r="A105" s="75"/>
      <c r="B105" s="302" t="s">
        <v>262</v>
      </c>
      <c r="C105" s="35"/>
      <c r="D105" s="35"/>
      <c r="E105" s="35"/>
      <c r="F105" s="35"/>
      <c r="G105" s="35"/>
      <c r="H105" s="35"/>
      <c r="I105" s="35"/>
      <c r="J105" s="35"/>
      <c r="K105" s="35"/>
      <c r="L105" s="35"/>
      <c r="M105" s="35"/>
      <c r="N105" s="35"/>
      <c r="O105" s="35"/>
      <c r="P105" s="35"/>
      <c r="Q105" s="35"/>
      <c r="R105" s="28"/>
      <c r="W105" s="69"/>
    </row>
    <row r="106" spans="1:23" s="51" customFormat="1" ht="15.75" x14ac:dyDescent="0.25">
      <c r="A106" s="75"/>
      <c r="B106" s="34" t="s">
        <v>264</v>
      </c>
      <c r="C106" s="35"/>
      <c r="D106" s="35"/>
      <c r="E106" s="35"/>
      <c r="F106" s="35"/>
      <c r="G106" s="35"/>
      <c r="H106" s="35"/>
      <c r="I106" s="35"/>
      <c r="J106" s="35"/>
      <c r="K106" s="35"/>
      <c r="L106" s="35"/>
      <c r="M106" s="35"/>
      <c r="N106" s="35"/>
      <c r="O106" s="35"/>
      <c r="P106" s="35"/>
      <c r="Q106" s="35"/>
      <c r="R106" s="28"/>
      <c r="W106" s="69"/>
    </row>
    <row r="107" spans="1:23" s="51" customFormat="1" ht="15.75" x14ac:dyDescent="0.25">
      <c r="A107" s="75"/>
      <c r="B107" s="42" t="s">
        <v>265</v>
      </c>
      <c r="C107" s="42"/>
      <c r="D107" s="42"/>
      <c r="E107" s="42"/>
      <c r="F107" s="42"/>
      <c r="G107" s="42"/>
      <c r="H107" s="42"/>
      <c r="I107" s="42"/>
      <c r="J107" s="42"/>
      <c r="K107" s="42"/>
      <c r="L107" s="42"/>
      <c r="M107" s="42"/>
      <c r="N107" s="42"/>
      <c r="O107" s="42"/>
      <c r="P107" s="42"/>
      <c r="Q107" s="42"/>
      <c r="R107" s="60"/>
      <c r="W107" s="69"/>
    </row>
    <row r="108" spans="1:23" s="51" customFormat="1" ht="15.75" x14ac:dyDescent="0.25">
      <c r="A108" s="75"/>
      <c r="B108" s="303" t="s">
        <v>266</v>
      </c>
      <c r="C108" s="42"/>
      <c r="D108" s="42"/>
      <c r="E108" s="42"/>
      <c r="F108" s="42"/>
      <c r="G108" s="42"/>
      <c r="H108" s="42"/>
      <c r="I108" s="42"/>
      <c r="J108" s="42"/>
      <c r="K108" s="42"/>
      <c r="L108" s="42"/>
      <c r="M108" s="42"/>
      <c r="N108" s="42"/>
      <c r="O108" s="42"/>
      <c r="P108" s="42"/>
      <c r="Q108" s="42"/>
      <c r="R108" s="60"/>
      <c r="W108" s="69"/>
    </row>
    <row r="109" spans="1:23" s="51" customFormat="1" ht="15.75" x14ac:dyDescent="0.25">
      <c r="A109" s="75"/>
      <c r="B109" s="303" t="s">
        <v>267</v>
      </c>
      <c r="C109" s="42"/>
      <c r="D109" s="42"/>
      <c r="E109" s="42"/>
      <c r="F109" s="42"/>
      <c r="G109" s="42"/>
      <c r="H109" s="42"/>
      <c r="I109" s="42"/>
      <c r="J109" s="42"/>
      <c r="K109" s="42"/>
      <c r="L109" s="42"/>
      <c r="M109" s="42"/>
      <c r="N109" s="42"/>
      <c r="O109" s="42"/>
      <c r="P109" s="42"/>
      <c r="Q109" s="42"/>
      <c r="R109" s="60"/>
      <c r="W109" s="69"/>
    </row>
    <row r="110" spans="1:23" s="51" customFormat="1" ht="15.75" x14ac:dyDescent="0.25">
      <c r="A110" s="75"/>
      <c r="B110" s="42" t="s">
        <v>268</v>
      </c>
      <c r="C110" s="42"/>
      <c r="D110" s="42"/>
      <c r="E110" s="42"/>
      <c r="F110" s="42"/>
      <c r="G110" s="42"/>
      <c r="H110" s="42"/>
      <c r="I110" s="42"/>
      <c r="J110" s="42"/>
      <c r="K110" s="42"/>
      <c r="L110" s="42"/>
      <c r="M110" s="42"/>
      <c r="N110" s="42"/>
      <c r="O110" s="42"/>
      <c r="P110" s="42"/>
      <c r="Q110" s="42"/>
      <c r="R110" s="60"/>
      <c r="W110" s="69"/>
    </row>
    <row r="111" spans="1:23" s="51" customFormat="1" ht="15.75" x14ac:dyDescent="0.25">
      <c r="A111" s="75"/>
      <c r="B111" s="42" t="s">
        <v>269</v>
      </c>
      <c r="C111" s="42"/>
      <c r="D111" s="42"/>
      <c r="E111" s="42"/>
      <c r="F111" s="42"/>
      <c r="G111" s="42"/>
      <c r="H111" s="42"/>
      <c r="I111" s="42"/>
      <c r="J111" s="42"/>
      <c r="K111" s="42"/>
      <c r="L111" s="42"/>
      <c r="M111" s="42"/>
      <c r="N111" s="42"/>
      <c r="O111" s="42"/>
      <c r="P111" s="42"/>
      <c r="Q111" s="42"/>
      <c r="R111" s="60"/>
      <c r="W111" s="69"/>
    </row>
    <row r="112" spans="1:23" s="51" customFormat="1" ht="15.75" x14ac:dyDescent="0.25">
      <c r="A112" s="50"/>
      <c r="C112" s="42"/>
      <c r="D112" s="42"/>
      <c r="E112" s="42"/>
      <c r="F112" s="42"/>
      <c r="G112" s="42"/>
      <c r="H112" s="41"/>
      <c r="I112" s="41"/>
      <c r="J112" s="41"/>
      <c r="K112" s="41"/>
      <c r="L112" s="41"/>
      <c r="M112" s="41"/>
      <c r="N112" s="41"/>
      <c r="O112" s="41"/>
      <c r="P112" s="41"/>
      <c r="Q112" s="41"/>
      <c r="R112" s="74"/>
      <c r="W112" s="69"/>
    </row>
    <row r="113" spans="1:23" s="51" customFormat="1" ht="15.75" x14ac:dyDescent="0.25">
      <c r="A113" s="50"/>
      <c r="B113" s="73" t="s">
        <v>188</v>
      </c>
      <c r="C113" s="41"/>
      <c r="D113" s="41"/>
      <c r="E113" s="41"/>
      <c r="F113" s="41"/>
      <c r="G113" s="41"/>
      <c r="H113" s="41"/>
      <c r="I113" s="41"/>
      <c r="J113" s="41"/>
      <c r="K113" s="41"/>
      <c r="L113" s="41"/>
      <c r="M113" s="41"/>
      <c r="N113" s="41"/>
      <c r="O113" s="41"/>
      <c r="P113" s="41"/>
      <c r="Q113" s="41"/>
      <c r="R113" s="74"/>
      <c r="W113" s="69"/>
    </row>
    <row r="114" spans="1:23" s="51" customFormat="1" ht="15.75" x14ac:dyDescent="0.25">
      <c r="A114" s="50"/>
      <c r="B114" s="73" t="s">
        <v>187</v>
      </c>
      <c r="C114" s="41"/>
      <c r="D114" s="41"/>
      <c r="E114" s="41"/>
      <c r="F114" s="41"/>
      <c r="G114" s="41"/>
      <c r="H114" s="41"/>
      <c r="I114" s="41"/>
      <c r="J114" s="41"/>
      <c r="K114" s="41"/>
      <c r="L114" s="41"/>
      <c r="M114" s="41"/>
      <c r="N114" s="41"/>
      <c r="O114" s="41"/>
      <c r="P114" s="41"/>
      <c r="Q114" s="41"/>
      <c r="R114" s="74"/>
      <c r="W114" s="69"/>
    </row>
    <row r="115" spans="1:23" s="51" customFormat="1" ht="15.75" x14ac:dyDescent="0.25">
      <c r="A115" s="50"/>
      <c r="B115" s="73" t="s">
        <v>95</v>
      </c>
      <c r="C115" s="41"/>
      <c r="D115" s="41"/>
      <c r="E115" s="41"/>
      <c r="F115" s="41"/>
      <c r="G115" s="41"/>
      <c r="H115" s="41"/>
      <c r="I115" s="41"/>
      <c r="J115" s="41"/>
      <c r="K115" s="41"/>
      <c r="L115" s="41"/>
      <c r="M115" s="41"/>
      <c r="N115" s="41"/>
      <c r="O115" s="41"/>
      <c r="P115" s="41"/>
      <c r="Q115" s="41"/>
      <c r="R115" s="74"/>
      <c r="W115" s="69"/>
    </row>
    <row r="116" spans="1:23" s="51" customFormat="1" ht="15.75" x14ac:dyDescent="0.25">
      <c r="A116" s="50"/>
      <c r="B116" s="73" t="s">
        <v>96</v>
      </c>
      <c r="C116" s="41"/>
      <c r="D116" s="41"/>
      <c r="E116" s="41"/>
      <c r="F116" s="41"/>
      <c r="G116" s="41"/>
      <c r="H116" s="41"/>
      <c r="I116" s="41"/>
      <c r="J116" s="41"/>
      <c r="K116" s="41"/>
      <c r="L116" s="41"/>
      <c r="M116" s="41"/>
      <c r="N116" s="41"/>
      <c r="O116" s="41"/>
      <c r="P116" s="41"/>
      <c r="Q116" s="41"/>
      <c r="R116" s="74"/>
      <c r="W116" s="69"/>
    </row>
    <row r="117" spans="1:23" s="51" customFormat="1" ht="15.75" x14ac:dyDescent="0.25">
      <c r="A117" s="50"/>
      <c r="B117" s="73" t="s">
        <v>97</v>
      </c>
      <c r="C117" s="41"/>
      <c r="D117" s="41"/>
      <c r="E117" s="41"/>
      <c r="F117" s="41"/>
      <c r="G117" s="41"/>
      <c r="H117" s="41"/>
      <c r="I117" s="41"/>
      <c r="J117" s="41"/>
      <c r="K117" s="41"/>
      <c r="L117" s="41"/>
      <c r="M117" s="41"/>
      <c r="N117" s="41"/>
      <c r="O117" s="41"/>
      <c r="P117" s="41"/>
      <c r="Q117" s="41"/>
      <c r="R117" s="74"/>
      <c r="W117" s="69"/>
    </row>
    <row r="118" spans="1:23" s="51" customFormat="1" ht="15.75" x14ac:dyDescent="0.25">
      <c r="A118" s="50"/>
      <c r="B118" s="73" t="s">
        <v>98</v>
      </c>
      <c r="C118" s="42"/>
      <c r="D118" s="42"/>
      <c r="E118" s="42"/>
      <c r="F118" s="42"/>
      <c r="G118" s="42"/>
      <c r="H118" s="42"/>
      <c r="I118" s="42"/>
      <c r="J118" s="42"/>
      <c r="K118" s="42"/>
      <c r="L118" s="42"/>
      <c r="M118" s="42"/>
      <c r="N118" s="42"/>
      <c r="O118" s="42"/>
      <c r="P118" s="42"/>
      <c r="Q118" s="42"/>
      <c r="R118" s="60"/>
      <c r="W118" s="69"/>
    </row>
    <row r="119" spans="1:23" s="51" customFormat="1" ht="15.75" x14ac:dyDescent="0.25">
      <c r="A119" s="50"/>
      <c r="B119" s="73" t="s">
        <v>99</v>
      </c>
      <c r="C119" s="42"/>
      <c r="D119" s="42"/>
      <c r="E119" s="42"/>
      <c r="F119" s="42"/>
      <c r="G119" s="42"/>
      <c r="H119" s="42"/>
      <c r="I119" s="42"/>
      <c r="J119" s="42"/>
      <c r="K119" s="42"/>
      <c r="L119" s="42"/>
      <c r="M119" s="42"/>
      <c r="N119" s="42"/>
      <c r="O119" s="42"/>
      <c r="P119" s="42"/>
      <c r="Q119" s="42"/>
      <c r="R119" s="60"/>
      <c r="W119" s="69"/>
    </row>
    <row r="120" spans="1:23" s="51" customFormat="1" ht="15.75" x14ac:dyDescent="0.25">
      <c r="A120" s="50"/>
      <c r="B120" s="42" t="s">
        <v>100</v>
      </c>
      <c r="R120" s="72"/>
      <c r="W120" s="69"/>
    </row>
    <row r="121" spans="1:23" s="51" customFormat="1" ht="15.75" x14ac:dyDescent="0.25">
      <c r="A121" s="50"/>
      <c r="B121" s="42"/>
      <c r="R121" s="72"/>
      <c r="W121" s="69"/>
    </row>
    <row r="122" spans="1:23" s="51" customFormat="1" ht="15.75" x14ac:dyDescent="0.25">
      <c r="A122" s="50"/>
      <c r="B122" s="42" t="s">
        <v>186</v>
      </c>
      <c r="R122" s="72"/>
      <c r="W122" s="69"/>
    </row>
    <row r="123" spans="1:23" s="51" customFormat="1" ht="15.75" x14ac:dyDescent="0.25">
      <c r="A123" s="50"/>
      <c r="B123" s="42" t="s">
        <v>185</v>
      </c>
      <c r="R123" s="72"/>
      <c r="W123" s="69"/>
    </row>
    <row r="124" spans="1:23" s="51" customFormat="1" ht="21" x14ac:dyDescent="0.35">
      <c r="A124" s="25" t="s">
        <v>27</v>
      </c>
      <c r="B124" s="67"/>
      <c r="C124" s="67"/>
      <c r="D124" s="67"/>
      <c r="E124" s="67"/>
      <c r="F124" s="67"/>
      <c r="G124" s="67"/>
      <c r="H124" s="67"/>
      <c r="I124" s="67"/>
      <c r="J124" s="67"/>
      <c r="K124" s="67"/>
      <c r="L124" s="67"/>
      <c r="M124" s="67"/>
      <c r="N124" s="67"/>
      <c r="O124" s="67"/>
      <c r="P124" s="67"/>
      <c r="Q124" s="67"/>
      <c r="R124" s="66"/>
      <c r="W124" s="69"/>
    </row>
    <row r="125" spans="1:23" s="51" customFormat="1" ht="15.75" x14ac:dyDescent="0.25">
      <c r="A125" s="50"/>
      <c r="B125" s="42" t="s">
        <v>184</v>
      </c>
      <c r="C125" s="42"/>
      <c r="D125" s="42"/>
      <c r="E125" s="42"/>
      <c r="F125" s="42"/>
      <c r="G125" s="42"/>
      <c r="H125" s="42"/>
      <c r="I125" s="42"/>
      <c r="J125" s="42"/>
      <c r="K125" s="42"/>
      <c r="L125" s="42"/>
      <c r="M125" s="42"/>
      <c r="N125" s="42"/>
      <c r="O125" s="42"/>
      <c r="P125" s="42"/>
      <c r="Q125" s="42"/>
      <c r="R125" s="72"/>
      <c r="W125" s="69"/>
    </row>
    <row r="126" spans="1:23" s="51" customFormat="1" ht="15.75" x14ac:dyDescent="0.25">
      <c r="A126" s="50"/>
      <c r="B126" s="42" t="s">
        <v>183</v>
      </c>
      <c r="C126" s="42"/>
      <c r="D126" s="42"/>
      <c r="E126" s="42"/>
      <c r="F126" s="42"/>
      <c r="G126" s="42"/>
      <c r="H126" s="42"/>
      <c r="I126" s="42"/>
      <c r="J126" s="42"/>
      <c r="K126" s="42"/>
      <c r="L126" s="42"/>
      <c r="M126" s="42"/>
      <c r="N126" s="42"/>
      <c r="O126" s="42"/>
      <c r="P126" s="42"/>
      <c r="Q126" s="42"/>
      <c r="R126" s="72"/>
      <c r="W126" s="69"/>
    </row>
    <row r="127" spans="1:23" s="51" customFormat="1" ht="15.75" x14ac:dyDescent="0.25">
      <c r="A127" s="50"/>
      <c r="B127" s="42" t="s">
        <v>182</v>
      </c>
      <c r="C127" s="42"/>
      <c r="D127" s="42"/>
      <c r="E127" s="42"/>
      <c r="F127" s="42"/>
      <c r="G127" s="42"/>
      <c r="H127" s="42"/>
      <c r="I127" s="42"/>
      <c r="J127" s="42"/>
      <c r="K127" s="42"/>
      <c r="L127" s="42"/>
      <c r="M127" s="42"/>
      <c r="N127" s="42"/>
      <c r="O127" s="42"/>
      <c r="P127" s="42"/>
      <c r="Q127" s="42"/>
      <c r="R127" s="72"/>
      <c r="W127" s="69"/>
    </row>
    <row r="128" spans="1:23" s="51" customFormat="1" ht="15.75" x14ac:dyDescent="0.25">
      <c r="A128" s="50"/>
      <c r="B128" s="42" t="s">
        <v>181</v>
      </c>
      <c r="C128" s="42"/>
      <c r="D128" s="42"/>
      <c r="E128" s="42"/>
      <c r="F128" s="42"/>
      <c r="G128" s="42"/>
      <c r="H128" s="42"/>
      <c r="I128" s="42"/>
      <c r="J128" s="42"/>
      <c r="K128" s="42"/>
      <c r="L128" s="42"/>
      <c r="M128" s="42"/>
      <c r="N128" s="42"/>
      <c r="O128" s="42"/>
      <c r="P128" s="42"/>
      <c r="Q128" s="42"/>
      <c r="R128" s="72"/>
      <c r="W128" s="69"/>
    </row>
    <row r="129" spans="1:25" s="51" customFormat="1" ht="15.75" x14ac:dyDescent="0.25">
      <c r="A129" s="50"/>
      <c r="B129" s="42" t="s">
        <v>65</v>
      </c>
      <c r="C129" s="42"/>
      <c r="D129" s="42"/>
      <c r="E129" s="42"/>
      <c r="F129" s="42"/>
      <c r="G129" s="42"/>
      <c r="H129" s="42"/>
      <c r="I129" s="42"/>
      <c r="J129" s="42"/>
      <c r="K129" s="42"/>
      <c r="L129" s="42"/>
      <c r="M129" s="42"/>
      <c r="N129" s="42"/>
      <c r="O129" s="42"/>
      <c r="P129" s="42"/>
      <c r="Q129" s="42"/>
      <c r="R129" s="72"/>
      <c r="W129" s="69"/>
    </row>
    <row r="130" spans="1:25" s="51" customFormat="1" ht="15.75" x14ac:dyDescent="0.25">
      <c r="A130" s="50"/>
      <c r="B130" s="42" t="s">
        <v>66</v>
      </c>
      <c r="C130" s="42"/>
      <c r="D130" s="42"/>
      <c r="E130" s="42"/>
      <c r="F130" s="42"/>
      <c r="G130" s="42"/>
      <c r="H130" s="42"/>
      <c r="I130" s="42"/>
      <c r="J130" s="42"/>
      <c r="K130" s="42"/>
      <c r="L130" s="42"/>
      <c r="M130" s="42"/>
      <c r="N130" s="42"/>
      <c r="O130" s="42"/>
      <c r="P130" s="42"/>
      <c r="Q130" s="42"/>
      <c r="R130" s="72"/>
      <c r="W130" s="69"/>
    </row>
    <row r="131" spans="1:25" s="51" customFormat="1" ht="15.75" x14ac:dyDescent="0.25">
      <c r="A131" s="50"/>
      <c r="R131" s="72"/>
    </row>
    <row r="132" spans="1:25" s="51" customFormat="1" ht="21" x14ac:dyDescent="0.35">
      <c r="A132" s="25" t="s">
        <v>67</v>
      </c>
      <c r="B132" s="67"/>
      <c r="C132" s="67"/>
      <c r="D132" s="67"/>
      <c r="E132" s="67"/>
      <c r="F132" s="67"/>
      <c r="G132" s="67"/>
      <c r="H132" s="67"/>
      <c r="I132" s="67"/>
      <c r="J132" s="67"/>
      <c r="K132" s="67"/>
      <c r="L132" s="67"/>
      <c r="M132" s="67"/>
      <c r="N132" s="67"/>
      <c r="O132" s="67"/>
      <c r="P132" s="67"/>
      <c r="Q132" s="67"/>
      <c r="R132" s="66"/>
    </row>
    <row r="133" spans="1:25" s="51" customFormat="1" ht="15.75" x14ac:dyDescent="0.25">
      <c r="A133" s="50"/>
      <c r="B133" s="42" t="s">
        <v>68</v>
      </c>
      <c r="C133" s="42"/>
      <c r="D133" s="42"/>
      <c r="E133" s="42"/>
      <c r="F133" s="42"/>
      <c r="G133" s="42"/>
      <c r="H133" s="42"/>
      <c r="I133" s="42"/>
      <c r="J133" s="42"/>
      <c r="K133" s="42"/>
      <c r="L133" s="42"/>
      <c r="M133" s="42"/>
      <c r="N133" s="42"/>
      <c r="O133" s="42"/>
      <c r="P133" s="42"/>
      <c r="Q133" s="42"/>
      <c r="R133" s="60"/>
    </row>
    <row r="134" spans="1:25" s="51" customFormat="1" ht="15.75" x14ac:dyDescent="0.25">
      <c r="A134" s="50"/>
      <c r="B134" s="42" t="s">
        <v>69</v>
      </c>
      <c r="C134" s="42"/>
      <c r="D134" s="42"/>
      <c r="E134" s="42"/>
      <c r="F134" s="42"/>
      <c r="G134" s="42"/>
      <c r="H134" s="42"/>
      <c r="I134" s="42"/>
      <c r="J134" s="42"/>
      <c r="K134" s="42"/>
      <c r="L134" s="42"/>
      <c r="M134" s="42"/>
      <c r="N134" s="42"/>
      <c r="O134" s="42"/>
      <c r="P134" s="42"/>
      <c r="Q134" s="42"/>
      <c r="R134" s="60"/>
    </row>
    <row r="135" spans="1:25" s="51" customFormat="1" ht="15.75" x14ac:dyDescent="0.25">
      <c r="A135" s="50"/>
      <c r="B135" s="42" t="s">
        <v>70</v>
      </c>
      <c r="C135" s="42"/>
      <c r="D135" s="42"/>
      <c r="E135" s="42"/>
      <c r="F135" s="42"/>
      <c r="G135" s="42"/>
      <c r="H135" s="42"/>
      <c r="I135" s="42"/>
      <c r="J135" s="42"/>
      <c r="K135" s="42"/>
      <c r="L135" s="42"/>
      <c r="M135" s="42"/>
      <c r="N135" s="42"/>
      <c r="O135" s="42"/>
      <c r="P135" s="42"/>
      <c r="Q135" s="42"/>
      <c r="R135" s="60"/>
    </row>
    <row r="136" spans="1:25" s="51" customFormat="1" ht="15.75" x14ac:dyDescent="0.25">
      <c r="A136" s="50"/>
      <c r="B136" s="42" t="s">
        <v>71</v>
      </c>
      <c r="C136" s="42"/>
      <c r="D136" s="42"/>
      <c r="E136" s="42"/>
      <c r="F136" s="42"/>
      <c r="G136" s="42"/>
      <c r="H136" s="42"/>
      <c r="I136" s="42"/>
      <c r="J136" s="42"/>
      <c r="K136" s="42"/>
      <c r="L136" s="42"/>
      <c r="M136" s="42"/>
      <c r="N136" s="42"/>
      <c r="O136" s="42"/>
      <c r="P136" s="42"/>
      <c r="Q136" s="42"/>
      <c r="R136" s="60"/>
    </row>
    <row r="137" spans="1:25" s="51" customFormat="1" ht="15.75" x14ac:dyDescent="0.25">
      <c r="A137" s="50"/>
      <c r="R137" s="72"/>
    </row>
    <row r="138" spans="1:25" s="51" customFormat="1" ht="21" x14ac:dyDescent="0.35">
      <c r="A138" s="25" t="s">
        <v>29</v>
      </c>
      <c r="B138" s="32"/>
      <c r="C138" s="32"/>
      <c r="D138" s="32"/>
      <c r="E138" s="32"/>
      <c r="F138" s="32"/>
      <c r="G138" s="32"/>
      <c r="H138" s="32"/>
      <c r="I138" s="32"/>
      <c r="J138" s="67"/>
      <c r="K138" s="67"/>
      <c r="L138" s="67"/>
      <c r="M138" s="67"/>
      <c r="N138" s="67"/>
      <c r="O138" s="67"/>
      <c r="P138" s="67"/>
      <c r="Q138" s="67"/>
      <c r="R138" s="66"/>
    </row>
    <row r="139" spans="1:25" s="51" customFormat="1" ht="15.75" x14ac:dyDescent="0.25">
      <c r="A139" s="50"/>
      <c r="B139" s="42" t="s">
        <v>180</v>
      </c>
      <c r="C139" s="42"/>
      <c r="R139" s="72"/>
    </row>
    <row r="140" spans="1:25" s="51" customFormat="1" ht="15.75" x14ac:dyDescent="0.25">
      <c r="A140" s="50"/>
      <c r="B140" s="42" t="s">
        <v>179</v>
      </c>
      <c r="C140" s="42"/>
      <c r="R140" s="72"/>
    </row>
    <row r="141" spans="1:25" ht="16.5" thickBot="1" x14ac:dyDescent="0.3">
      <c r="A141" s="59"/>
      <c r="B141" s="58"/>
      <c r="C141" s="58"/>
      <c r="D141" s="58"/>
      <c r="E141" s="58"/>
      <c r="F141" s="58"/>
      <c r="G141" s="58"/>
      <c r="H141" s="58"/>
      <c r="I141" s="58"/>
      <c r="J141" s="58"/>
      <c r="K141" s="58"/>
      <c r="L141" s="58"/>
      <c r="M141" s="58"/>
      <c r="N141" s="58"/>
      <c r="O141" s="58"/>
      <c r="P141" s="58"/>
      <c r="Q141" s="58"/>
      <c r="R141" s="57"/>
      <c r="X141" s="51"/>
      <c r="Y141" s="51"/>
    </row>
    <row r="142" spans="1:25" s="51" customFormat="1" ht="21" x14ac:dyDescent="0.35">
      <c r="A142" s="29" t="s">
        <v>72</v>
      </c>
      <c r="B142" s="30"/>
      <c r="C142" s="30"/>
      <c r="D142" s="30"/>
      <c r="E142" s="30"/>
      <c r="F142" s="30"/>
      <c r="G142" s="30"/>
      <c r="H142" s="30"/>
      <c r="I142" s="30"/>
      <c r="J142" s="30"/>
      <c r="K142" s="71"/>
      <c r="L142" s="71"/>
      <c r="M142" s="71"/>
      <c r="N142" s="71"/>
      <c r="O142" s="71"/>
      <c r="P142" s="71"/>
      <c r="Q142" s="71"/>
      <c r="R142" s="70"/>
    </row>
    <row r="143" spans="1:25" ht="15.75" x14ac:dyDescent="0.25">
      <c r="A143" s="50"/>
      <c r="B143" s="42" t="s">
        <v>73</v>
      </c>
      <c r="C143" s="42"/>
      <c r="D143" s="42"/>
      <c r="E143" s="42"/>
      <c r="F143" s="42"/>
      <c r="G143" s="42"/>
      <c r="H143" s="42"/>
      <c r="I143" s="42"/>
      <c r="J143" s="42"/>
      <c r="K143" s="42"/>
      <c r="L143" s="42"/>
      <c r="M143" s="42"/>
      <c r="N143" s="42"/>
      <c r="O143" s="42"/>
      <c r="P143" s="42"/>
      <c r="Q143" s="42"/>
      <c r="R143" s="60"/>
      <c r="X143" s="51"/>
      <c r="Y143" s="51"/>
    </row>
    <row r="144" spans="1:25" ht="15.75" x14ac:dyDescent="0.25">
      <c r="A144" s="50"/>
      <c r="B144" s="42" t="s">
        <v>74</v>
      </c>
      <c r="C144" s="42"/>
      <c r="D144" s="42"/>
      <c r="E144" s="42"/>
      <c r="F144" s="42"/>
      <c r="G144" s="42"/>
      <c r="H144" s="42"/>
      <c r="I144" s="42"/>
      <c r="J144" s="42"/>
      <c r="K144" s="42"/>
      <c r="L144" s="42"/>
      <c r="M144" s="42"/>
      <c r="N144" s="42"/>
      <c r="O144" s="42"/>
      <c r="P144" s="42"/>
      <c r="Q144" s="42"/>
      <c r="R144" s="60"/>
      <c r="X144" s="51"/>
      <c r="Y144" s="51"/>
    </row>
    <row r="145" spans="1:23" ht="15.75" x14ac:dyDescent="0.25">
      <c r="A145" s="50"/>
      <c r="B145" s="42" t="s">
        <v>75</v>
      </c>
      <c r="C145" s="42"/>
      <c r="D145" s="42"/>
      <c r="E145" s="42"/>
      <c r="F145" s="42"/>
      <c r="G145" s="42"/>
      <c r="H145" s="42"/>
      <c r="I145" s="42"/>
      <c r="J145" s="42"/>
      <c r="K145" s="42"/>
      <c r="L145" s="42"/>
      <c r="M145" s="42"/>
      <c r="N145" s="42"/>
      <c r="O145" s="42"/>
      <c r="P145" s="42"/>
      <c r="Q145" s="42"/>
      <c r="R145" s="60"/>
    </row>
    <row r="146" spans="1:23" ht="15.75" x14ac:dyDescent="0.25">
      <c r="A146" s="50"/>
      <c r="B146" s="42" t="s">
        <v>76</v>
      </c>
      <c r="C146" s="42"/>
      <c r="D146" s="42"/>
      <c r="E146" s="42"/>
      <c r="F146" s="42"/>
      <c r="G146" s="42"/>
      <c r="H146" s="42"/>
      <c r="I146" s="42"/>
      <c r="J146" s="42"/>
      <c r="K146" s="42"/>
      <c r="L146" s="42"/>
      <c r="M146" s="42"/>
      <c r="N146" s="42"/>
      <c r="O146" s="42"/>
      <c r="P146" s="42"/>
      <c r="Q146" s="42"/>
      <c r="R146" s="60"/>
    </row>
    <row r="147" spans="1:23" ht="15.75" x14ac:dyDescent="0.25">
      <c r="A147" s="50"/>
      <c r="B147" s="42" t="s">
        <v>77</v>
      </c>
      <c r="C147" s="42"/>
      <c r="D147" s="42"/>
      <c r="E147" s="42"/>
      <c r="F147" s="42"/>
      <c r="G147" s="42"/>
      <c r="H147" s="42"/>
      <c r="I147" s="42"/>
      <c r="J147" s="42"/>
      <c r="K147" s="42"/>
      <c r="L147" s="42"/>
      <c r="M147" s="42"/>
      <c r="N147" s="42"/>
      <c r="O147" s="42"/>
      <c r="P147" s="42"/>
      <c r="Q147" s="42"/>
      <c r="R147" s="60"/>
      <c r="W147" s="69"/>
    </row>
    <row r="148" spans="1:23" ht="15.75" x14ac:dyDescent="0.25">
      <c r="A148" s="50"/>
      <c r="B148" s="42" t="s">
        <v>78</v>
      </c>
      <c r="C148" s="42"/>
      <c r="D148" s="42"/>
      <c r="E148" s="42"/>
      <c r="F148" s="42"/>
      <c r="G148" s="42"/>
      <c r="H148" s="42"/>
      <c r="I148" s="42"/>
      <c r="J148" s="42"/>
      <c r="K148" s="42"/>
      <c r="L148" s="42"/>
      <c r="M148" s="42"/>
      <c r="N148" s="42"/>
      <c r="O148" s="42"/>
      <c r="P148" s="42"/>
      <c r="Q148" s="42"/>
      <c r="R148" s="60"/>
      <c r="W148" s="69"/>
    </row>
    <row r="149" spans="1:23" ht="15.75" x14ac:dyDescent="0.25">
      <c r="A149" s="50"/>
      <c r="B149" s="42" t="s">
        <v>79</v>
      </c>
      <c r="C149" s="42"/>
      <c r="D149" s="42"/>
      <c r="E149" s="42"/>
      <c r="F149" s="42"/>
      <c r="G149" s="42"/>
      <c r="H149" s="42"/>
      <c r="I149" s="42"/>
      <c r="J149" s="42"/>
      <c r="K149" s="42"/>
      <c r="L149" s="42"/>
      <c r="M149" s="42"/>
      <c r="N149" s="42"/>
      <c r="O149" s="42"/>
      <c r="P149" s="42"/>
      <c r="Q149" s="42"/>
      <c r="R149" s="60"/>
      <c r="W149" s="69"/>
    </row>
    <row r="150" spans="1:23" ht="15.75" x14ac:dyDescent="0.25">
      <c r="A150" s="50"/>
      <c r="B150" s="42" t="s">
        <v>80</v>
      </c>
      <c r="C150" s="42"/>
      <c r="D150" s="42"/>
      <c r="E150" s="42"/>
      <c r="F150" s="42"/>
      <c r="G150" s="42"/>
      <c r="H150" s="42"/>
      <c r="I150" s="42"/>
      <c r="J150" s="42"/>
      <c r="K150" s="42"/>
      <c r="L150" s="42"/>
      <c r="M150" s="42"/>
      <c r="N150" s="42"/>
      <c r="O150" s="42"/>
      <c r="P150" s="42"/>
      <c r="Q150" s="42"/>
      <c r="R150" s="60"/>
    </row>
    <row r="151" spans="1:23" ht="15.75" x14ac:dyDescent="0.25">
      <c r="A151" s="50"/>
      <c r="B151" s="42" t="s">
        <v>282</v>
      </c>
      <c r="C151" s="42"/>
      <c r="D151" s="42"/>
      <c r="E151" s="42"/>
      <c r="F151" s="42"/>
      <c r="G151" s="42"/>
      <c r="H151" s="42"/>
      <c r="I151" s="42"/>
      <c r="J151" s="42"/>
      <c r="K151" s="42"/>
      <c r="L151" s="42"/>
      <c r="M151" s="42"/>
      <c r="N151" s="42"/>
      <c r="O151" s="42"/>
      <c r="P151" s="42"/>
      <c r="Q151" s="42"/>
      <c r="R151" s="60"/>
    </row>
    <row r="152" spans="1:23" ht="15.75" x14ac:dyDescent="0.25">
      <c r="A152" s="50"/>
      <c r="B152" s="51"/>
      <c r="C152" s="51"/>
      <c r="D152" s="51"/>
      <c r="E152" s="51"/>
      <c r="F152" s="51"/>
      <c r="G152" s="51"/>
      <c r="H152" s="51"/>
      <c r="R152" s="68"/>
    </row>
    <row r="153" spans="1:23" s="51" customFormat="1" ht="21" x14ac:dyDescent="0.35">
      <c r="A153" s="31" t="s">
        <v>101</v>
      </c>
      <c r="B153" s="32"/>
      <c r="C153" s="32"/>
      <c r="D153" s="32"/>
      <c r="E153" s="32"/>
      <c r="F153" s="32"/>
      <c r="G153" s="67"/>
      <c r="H153" s="67"/>
      <c r="I153" s="67"/>
      <c r="J153" s="67"/>
      <c r="K153" s="67"/>
      <c r="L153" s="67"/>
      <c r="M153" s="67"/>
      <c r="N153" s="67"/>
      <c r="O153" s="67"/>
      <c r="P153" s="67"/>
      <c r="Q153" s="67"/>
      <c r="R153" s="66"/>
    </row>
    <row r="154" spans="1:23" ht="15.75" x14ac:dyDescent="0.25">
      <c r="A154" s="50"/>
      <c r="B154" s="42" t="s">
        <v>102</v>
      </c>
      <c r="C154" s="42"/>
      <c r="D154" s="42"/>
      <c r="E154" s="42"/>
      <c r="F154" s="42"/>
      <c r="G154" s="42"/>
      <c r="H154" s="42"/>
      <c r="I154" s="42"/>
      <c r="J154" s="42"/>
      <c r="K154" s="42"/>
      <c r="L154" s="42"/>
      <c r="M154" s="42"/>
      <c r="N154" s="42"/>
      <c r="O154" s="42"/>
      <c r="P154" s="42"/>
      <c r="Q154" s="42"/>
      <c r="R154" s="60"/>
    </row>
    <row r="155" spans="1:23" ht="15.75" x14ac:dyDescent="0.25">
      <c r="A155" s="50"/>
      <c r="B155" s="42"/>
      <c r="C155" s="42" t="s">
        <v>103</v>
      </c>
      <c r="D155" s="42"/>
      <c r="E155" s="42"/>
      <c r="F155" s="42"/>
      <c r="G155" s="42"/>
      <c r="H155" s="42"/>
      <c r="I155" s="42"/>
      <c r="J155" s="42"/>
      <c r="K155" s="42"/>
      <c r="L155" s="42"/>
      <c r="M155" s="42"/>
      <c r="N155" s="42"/>
      <c r="O155" s="42"/>
      <c r="P155" s="42"/>
      <c r="Q155" s="42"/>
      <c r="R155" s="60"/>
    </row>
    <row r="156" spans="1:23" ht="15.75" x14ac:dyDescent="0.25">
      <c r="A156" s="50"/>
      <c r="B156" s="42"/>
      <c r="C156" s="42" t="s">
        <v>104</v>
      </c>
      <c r="D156" s="42"/>
      <c r="E156" s="42"/>
      <c r="F156" s="42"/>
      <c r="G156" s="42"/>
      <c r="H156" s="42"/>
      <c r="I156" s="42"/>
      <c r="J156" s="42"/>
      <c r="K156" s="42"/>
      <c r="L156" s="42"/>
      <c r="M156" s="42"/>
      <c r="N156" s="42"/>
      <c r="O156" s="42"/>
      <c r="P156" s="42"/>
      <c r="Q156" s="42"/>
      <c r="R156" s="60"/>
    </row>
    <row r="157" spans="1:23" ht="15.75" x14ac:dyDescent="0.25">
      <c r="A157" s="50"/>
      <c r="B157" s="42"/>
      <c r="C157" s="42" t="s">
        <v>105</v>
      </c>
      <c r="D157" s="42"/>
      <c r="E157" s="42"/>
      <c r="F157" s="42"/>
      <c r="G157" s="42"/>
      <c r="H157" s="42"/>
      <c r="I157" s="42"/>
      <c r="J157" s="42"/>
      <c r="K157" s="42"/>
      <c r="L157" s="42"/>
      <c r="M157" s="42"/>
      <c r="N157" s="42"/>
      <c r="O157" s="42"/>
      <c r="P157" s="42"/>
      <c r="Q157" s="42"/>
      <c r="R157" s="60"/>
    </row>
    <row r="158" spans="1:23" ht="15.75" x14ac:dyDescent="0.25">
      <c r="A158" s="50"/>
      <c r="B158" s="42" t="s">
        <v>106</v>
      </c>
      <c r="C158" s="42"/>
      <c r="D158" s="42"/>
      <c r="E158" s="42"/>
      <c r="F158" s="42"/>
      <c r="G158" s="42"/>
      <c r="H158" s="42"/>
      <c r="I158" s="42"/>
      <c r="J158" s="42"/>
      <c r="K158" s="42"/>
      <c r="L158" s="42"/>
      <c r="M158" s="42"/>
      <c r="N158" s="42"/>
      <c r="O158" s="42"/>
      <c r="P158" s="42"/>
      <c r="Q158" s="42"/>
      <c r="R158" s="60"/>
    </row>
    <row r="159" spans="1:23" ht="15.75" x14ac:dyDescent="0.25">
      <c r="A159" s="50"/>
      <c r="B159" s="22" t="s">
        <v>107</v>
      </c>
      <c r="C159" s="22"/>
      <c r="D159" s="22"/>
      <c r="E159" s="42"/>
      <c r="F159" s="42"/>
      <c r="G159" s="42"/>
      <c r="H159" s="42"/>
      <c r="I159" s="42"/>
      <c r="J159" s="42"/>
      <c r="K159" s="42"/>
      <c r="L159" s="42"/>
      <c r="M159" s="42"/>
      <c r="N159" s="42"/>
      <c r="O159" s="42"/>
      <c r="P159" s="42"/>
      <c r="Q159" s="42"/>
      <c r="R159" s="60"/>
    </row>
    <row r="160" spans="1:23" ht="15.75" x14ac:dyDescent="0.25">
      <c r="A160" s="50"/>
      <c r="B160" s="63" t="s">
        <v>108</v>
      </c>
      <c r="C160" s="65"/>
      <c r="D160" s="42"/>
      <c r="E160" s="42"/>
      <c r="F160" s="42"/>
      <c r="G160" s="42"/>
      <c r="H160" s="42"/>
      <c r="I160" s="42"/>
      <c r="J160" s="42"/>
      <c r="K160" s="42"/>
      <c r="L160" s="42"/>
      <c r="M160" s="42"/>
      <c r="N160" s="42"/>
      <c r="O160" s="42"/>
      <c r="P160" s="42"/>
      <c r="Q160" s="42"/>
      <c r="R160" s="60"/>
    </row>
    <row r="161" spans="1:18" ht="15.75" x14ac:dyDescent="0.25">
      <c r="A161" s="50"/>
      <c r="B161" s="63" t="s">
        <v>109</v>
      </c>
      <c r="C161" s="65"/>
      <c r="D161" s="42"/>
      <c r="E161" s="42"/>
      <c r="F161" s="42"/>
      <c r="G161" s="42"/>
      <c r="H161" s="42"/>
      <c r="I161" s="42"/>
      <c r="J161" s="42"/>
      <c r="K161" s="42"/>
      <c r="L161" s="42"/>
      <c r="M161" s="42"/>
      <c r="N161" s="42"/>
      <c r="O161" s="42"/>
      <c r="P161" s="42"/>
      <c r="Q161" s="42"/>
      <c r="R161" s="60"/>
    </row>
    <row r="162" spans="1:18" ht="15.75" x14ac:dyDescent="0.25">
      <c r="A162" s="50"/>
      <c r="B162" s="64" t="s">
        <v>110</v>
      </c>
      <c r="C162" s="65"/>
      <c r="D162" s="42"/>
      <c r="E162" s="42"/>
      <c r="F162" s="42"/>
      <c r="G162" s="42"/>
      <c r="H162" s="42"/>
      <c r="I162" s="42"/>
      <c r="J162" s="42"/>
      <c r="K162" s="42"/>
      <c r="L162" s="42"/>
      <c r="M162" s="42"/>
      <c r="N162" s="42"/>
      <c r="O162" s="42"/>
      <c r="P162" s="42"/>
      <c r="Q162" s="42"/>
      <c r="R162" s="60"/>
    </row>
    <row r="163" spans="1:18" ht="15.75" x14ac:dyDescent="0.25">
      <c r="A163" s="50"/>
      <c r="B163" s="63"/>
      <c r="C163" s="62" t="s">
        <v>111</v>
      </c>
      <c r="D163" s="42"/>
      <c r="E163" s="42"/>
      <c r="F163" s="42"/>
      <c r="G163" s="42"/>
      <c r="H163" s="42"/>
      <c r="I163" s="42"/>
      <c r="J163" s="42"/>
      <c r="K163" s="42"/>
      <c r="L163" s="42"/>
      <c r="M163" s="42"/>
      <c r="N163" s="42"/>
      <c r="O163" s="42"/>
      <c r="P163" s="42"/>
      <c r="Q163" s="42"/>
      <c r="R163" s="60"/>
    </row>
    <row r="164" spans="1:18" ht="15.75" x14ac:dyDescent="0.25">
      <c r="A164" s="50"/>
      <c r="B164" s="63"/>
      <c r="C164" s="62" t="s">
        <v>112</v>
      </c>
      <c r="D164" s="42"/>
      <c r="E164" s="42"/>
      <c r="F164" s="42"/>
      <c r="G164" s="42"/>
      <c r="H164" s="42"/>
      <c r="I164" s="42"/>
      <c r="J164" s="42"/>
      <c r="K164" s="42"/>
      <c r="L164" s="42"/>
      <c r="M164" s="42"/>
      <c r="N164" s="42"/>
      <c r="O164" s="42"/>
      <c r="P164" s="42"/>
      <c r="Q164" s="42"/>
      <c r="R164" s="60"/>
    </row>
    <row r="165" spans="1:18" ht="15.75" x14ac:dyDescent="0.25">
      <c r="A165" s="50"/>
      <c r="B165" s="42"/>
      <c r="C165" s="62" t="s">
        <v>113</v>
      </c>
      <c r="D165" s="42"/>
      <c r="E165" s="42"/>
      <c r="F165" s="42"/>
      <c r="G165" s="42"/>
      <c r="H165" s="42"/>
      <c r="I165" s="42"/>
      <c r="J165" s="42"/>
      <c r="K165" s="42"/>
      <c r="L165" s="42"/>
      <c r="M165" s="42"/>
      <c r="N165" s="42"/>
      <c r="O165" s="42"/>
      <c r="P165" s="42"/>
      <c r="Q165" s="42"/>
      <c r="R165" s="60"/>
    </row>
    <row r="166" spans="1:18" ht="15.75" x14ac:dyDescent="0.25">
      <c r="A166" s="50"/>
      <c r="B166" s="42"/>
      <c r="C166" s="62" t="s">
        <v>114</v>
      </c>
      <c r="D166" s="42"/>
      <c r="E166" s="42"/>
      <c r="F166" s="42"/>
      <c r="G166" s="42"/>
      <c r="H166" s="42"/>
      <c r="I166" s="42"/>
      <c r="J166" s="42"/>
      <c r="K166" s="42"/>
      <c r="L166" s="42"/>
      <c r="M166" s="42"/>
      <c r="N166" s="42"/>
      <c r="O166" s="42"/>
      <c r="P166" s="42"/>
      <c r="Q166" s="42"/>
      <c r="R166" s="60"/>
    </row>
    <row r="167" spans="1:18" ht="15.75" x14ac:dyDescent="0.25">
      <c r="A167" s="50"/>
      <c r="B167" s="42"/>
      <c r="C167" s="62" t="s">
        <v>115</v>
      </c>
      <c r="D167" s="42"/>
      <c r="E167" s="42"/>
      <c r="F167" s="42"/>
      <c r="G167" s="42"/>
      <c r="H167" s="42"/>
      <c r="I167" s="42"/>
      <c r="J167" s="42"/>
      <c r="K167" s="42"/>
      <c r="L167" s="42"/>
      <c r="M167" s="42"/>
      <c r="N167" s="42"/>
      <c r="O167" s="42"/>
      <c r="P167" s="42"/>
      <c r="Q167" s="42"/>
      <c r="R167" s="60"/>
    </row>
    <row r="168" spans="1:18" ht="15.75" x14ac:dyDescent="0.25">
      <c r="A168" s="50"/>
      <c r="B168" s="42"/>
      <c r="C168" s="62" t="s">
        <v>116</v>
      </c>
      <c r="D168" s="42"/>
      <c r="E168" s="42"/>
      <c r="F168" s="42"/>
      <c r="G168" s="42"/>
      <c r="H168" s="42"/>
      <c r="I168" s="42"/>
      <c r="J168" s="42"/>
      <c r="K168" s="42"/>
      <c r="L168" s="42"/>
      <c r="M168" s="42"/>
      <c r="N168" s="42"/>
      <c r="O168" s="42"/>
      <c r="P168" s="42"/>
      <c r="Q168" s="42"/>
      <c r="R168" s="60"/>
    </row>
    <row r="169" spans="1:18" ht="15.75" x14ac:dyDescent="0.25">
      <c r="A169" s="50"/>
      <c r="B169" s="42"/>
      <c r="C169" s="62" t="s">
        <v>117</v>
      </c>
      <c r="D169" s="42"/>
      <c r="E169" s="42"/>
      <c r="F169" s="42"/>
      <c r="G169" s="42"/>
      <c r="H169" s="42"/>
      <c r="I169" s="42"/>
      <c r="J169" s="42"/>
      <c r="K169" s="42"/>
      <c r="L169" s="42"/>
      <c r="M169" s="42"/>
      <c r="N169" s="42"/>
      <c r="O169" s="42"/>
      <c r="P169" s="42"/>
      <c r="Q169" s="42"/>
      <c r="R169" s="60"/>
    </row>
    <row r="170" spans="1:18" ht="15.75" x14ac:dyDescent="0.25">
      <c r="A170" s="50"/>
      <c r="B170" s="42"/>
      <c r="C170" s="62" t="s">
        <v>118</v>
      </c>
      <c r="D170" s="42"/>
      <c r="E170" s="42"/>
      <c r="F170" s="42"/>
      <c r="G170" s="42"/>
      <c r="H170" s="42"/>
      <c r="I170" s="42"/>
      <c r="J170" s="42"/>
      <c r="K170" s="42"/>
      <c r="L170" s="42"/>
      <c r="M170" s="42"/>
      <c r="N170" s="42"/>
      <c r="O170" s="42"/>
      <c r="P170" s="42"/>
      <c r="Q170" s="42"/>
      <c r="R170" s="60"/>
    </row>
    <row r="171" spans="1:18" ht="15.75" x14ac:dyDescent="0.25">
      <c r="A171" s="50"/>
      <c r="B171" s="42"/>
      <c r="C171" s="62" t="s">
        <v>119</v>
      </c>
      <c r="D171" s="42"/>
      <c r="E171" s="42"/>
      <c r="F171" s="42"/>
      <c r="G171" s="42"/>
      <c r="H171" s="42"/>
      <c r="I171" s="42"/>
      <c r="J171" s="42"/>
      <c r="K171" s="42"/>
      <c r="L171" s="42"/>
      <c r="M171" s="42"/>
      <c r="N171" s="42"/>
      <c r="O171" s="42"/>
      <c r="P171" s="42"/>
      <c r="Q171" s="42"/>
      <c r="R171" s="60"/>
    </row>
    <row r="172" spans="1:18" ht="15.75" x14ac:dyDescent="0.25">
      <c r="A172" s="50"/>
      <c r="B172" s="42"/>
      <c r="C172" s="62" t="s">
        <v>120</v>
      </c>
      <c r="D172" s="42"/>
      <c r="E172" s="42"/>
      <c r="F172" s="42"/>
      <c r="G172" s="42"/>
      <c r="H172" s="42"/>
      <c r="I172" s="42"/>
      <c r="J172" s="42"/>
      <c r="K172" s="42"/>
      <c r="L172" s="42"/>
      <c r="M172" s="42"/>
      <c r="N172" s="42"/>
      <c r="O172" s="42"/>
      <c r="P172" s="42"/>
      <c r="Q172" s="42"/>
      <c r="R172" s="60"/>
    </row>
    <row r="173" spans="1:18" ht="15.75" x14ac:dyDescent="0.25">
      <c r="A173" s="50"/>
      <c r="B173" s="42"/>
      <c r="C173" s="62" t="s">
        <v>121</v>
      </c>
      <c r="D173" s="42"/>
      <c r="E173" s="42"/>
      <c r="F173" s="42"/>
      <c r="G173" s="42"/>
      <c r="H173" s="42"/>
      <c r="I173" s="42"/>
      <c r="J173" s="42"/>
      <c r="K173" s="42"/>
      <c r="L173" s="42"/>
      <c r="M173" s="42"/>
      <c r="N173" s="42"/>
      <c r="O173" s="42"/>
      <c r="P173" s="42"/>
      <c r="Q173" s="42"/>
      <c r="R173" s="60"/>
    </row>
    <row r="174" spans="1:18" s="51" customFormat="1" ht="15.75" x14ac:dyDescent="0.25">
      <c r="A174" s="50"/>
      <c r="B174" s="42" t="s">
        <v>122</v>
      </c>
      <c r="C174" s="61"/>
      <c r="D174" s="42"/>
      <c r="E174" s="42"/>
      <c r="F174" s="42"/>
      <c r="G174" s="42"/>
      <c r="H174" s="42"/>
      <c r="I174" s="42"/>
      <c r="J174" s="42"/>
      <c r="K174" s="42"/>
      <c r="L174" s="42"/>
      <c r="M174" s="42"/>
      <c r="N174" s="42"/>
      <c r="O174" s="42"/>
      <c r="P174" s="42"/>
      <c r="Q174" s="42"/>
      <c r="R174" s="60"/>
    </row>
    <row r="175" spans="1:18" s="51" customFormat="1" ht="15.75" x14ac:dyDescent="0.25">
      <c r="A175" s="50"/>
      <c r="B175" s="63" t="s">
        <v>123</v>
      </c>
      <c r="C175" s="42"/>
      <c r="D175" s="42"/>
      <c r="E175" s="42"/>
      <c r="F175" s="42"/>
      <c r="G175" s="42"/>
      <c r="H175" s="42"/>
      <c r="I175" s="42"/>
      <c r="J175" s="42"/>
      <c r="K175" s="42"/>
      <c r="L175" s="42"/>
      <c r="M175" s="42"/>
      <c r="N175" s="42"/>
      <c r="O175" s="42"/>
      <c r="P175" s="42"/>
      <c r="Q175" s="42"/>
      <c r="R175" s="60"/>
    </row>
    <row r="176" spans="1:18" s="51" customFormat="1" ht="15.75" x14ac:dyDescent="0.25">
      <c r="A176" s="50"/>
      <c r="B176" s="63" t="s">
        <v>124</v>
      </c>
      <c r="C176" s="42"/>
      <c r="D176" s="42"/>
      <c r="E176" s="42"/>
      <c r="F176" s="42"/>
      <c r="G176" s="42"/>
      <c r="H176" s="42"/>
      <c r="I176" s="42"/>
      <c r="J176" s="42"/>
      <c r="K176" s="42"/>
      <c r="L176" s="42"/>
      <c r="M176" s="42"/>
      <c r="N176" s="42"/>
      <c r="O176" s="42"/>
      <c r="P176" s="42"/>
      <c r="Q176" s="42"/>
      <c r="R176" s="60"/>
    </row>
    <row r="177" spans="1:18" s="51" customFormat="1" ht="15.75" x14ac:dyDescent="0.25">
      <c r="A177" s="50"/>
      <c r="B177" s="62" t="s">
        <v>178</v>
      </c>
      <c r="C177" s="42"/>
      <c r="D177" s="42"/>
      <c r="E177" s="42"/>
      <c r="F177" s="42"/>
      <c r="G177" s="42"/>
      <c r="H177" s="42"/>
      <c r="I177" s="42"/>
      <c r="J177" s="42"/>
      <c r="K177" s="42"/>
      <c r="L177" s="42"/>
      <c r="M177" s="42"/>
      <c r="N177" s="42"/>
      <c r="O177" s="42"/>
      <c r="P177" s="42"/>
      <c r="Q177" s="42"/>
      <c r="R177" s="60"/>
    </row>
    <row r="178" spans="1:18" s="51" customFormat="1" ht="15.75" x14ac:dyDescent="0.25">
      <c r="A178" s="50"/>
      <c r="B178" s="62" t="s">
        <v>125</v>
      </c>
      <c r="C178" s="42"/>
      <c r="D178" s="42"/>
      <c r="E178" s="42"/>
      <c r="F178" s="42"/>
      <c r="G178" s="42"/>
      <c r="H178" s="42"/>
      <c r="I178" s="42"/>
      <c r="J178" s="42"/>
      <c r="K178" s="42"/>
      <c r="L178" s="42"/>
      <c r="M178" s="42"/>
      <c r="N178" s="42"/>
      <c r="O178" s="42"/>
      <c r="P178" s="42"/>
      <c r="Q178" s="42"/>
      <c r="R178" s="60"/>
    </row>
    <row r="179" spans="1:18" s="51" customFormat="1" ht="15.75" x14ac:dyDescent="0.25">
      <c r="A179" s="50"/>
      <c r="B179" s="62" t="s">
        <v>126</v>
      </c>
      <c r="C179" s="42"/>
      <c r="D179" s="42"/>
      <c r="E179" s="42"/>
      <c r="F179" s="42"/>
      <c r="G179" s="42"/>
      <c r="H179" s="42"/>
      <c r="I179" s="42"/>
      <c r="J179" s="42"/>
      <c r="K179" s="42"/>
      <c r="L179" s="42"/>
      <c r="M179" s="42"/>
      <c r="N179" s="42"/>
      <c r="O179" s="42"/>
      <c r="P179" s="42"/>
      <c r="Q179" s="42"/>
      <c r="R179" s="60"/>
    </row>
    <row r="180" spans="1:18" s="51" customFormat="1" ht="15.75" x14ac:dyDescent="0.25">
      <c r="A180" s="50"/>
      <c r="B180" s="64" t="s">
        <v>177</v>
      </c>
      <c r="C180" s="42"/>
      <c r="D180" s="42"/>
      <c r="E180" s="42"/>
      <c r="F180" s="42"/>
      <c r="G180" s="42"/>
      <c r="H180" s="42"/>
      <c r="I180" s="42"/>
      <c r="J180" s="42"/>
      <c r="K180" s="42"/>
      <c r="L180" s="42"/>
      <c r="M180" s="42"/>
      <c r="N180" s="42"/>
      <c r="O180" s="42"/>
      <c r="P180" s="42"/>
      <c r="Q180" s="42"/>
      <c r="R180" s="60"/>
    </row>
    <row r="181" spans="1:18" s="51" customFormat="1" ht="15.75" x14ac:dyDescent="0.25">
      <c r="A181" s="50"/>
      <c r="B181" s="42" t="s">
        <v>127</v>
      </c>
      <c r="C181" s="61"/>
      <c r="D181" s="42"/>
      <c r="E181" s="42"/>
      <c r="F181" s="42"/>
      <c r="G181" s="42"/>
      <c r="H181" s="42"/>
      <c r="I181" s="42"/>
      <c r="J181" s="42"/>
      <c r="K181" s="42"/>
      <c r="L181" s="42"/>
      <c r="M181" s="42"/>
      <c r="N181" s="42"/>
      <c r="O181" s="42"/>
      <c r="P181" s="42"/>
      <c r="Q181" s="42"/>
      <c r="R181" s="60"/>
    </row>
    <row r="182" spans="1:18" s="51" customFormat="1" ht="15.75" x14ac:dyDescent="0.25">
      <c r="A182" s="50"/>
      <c r="B182" s="42"/>
      <c r="C182" s="61"/>
      <c r="D182" s="42"/>
      <c r="E182" s="42"/>
      <c r="F182" s="42"/>
      <c r="G182" s="42"/>
      <c r="H182" s="42"/>
      <c r="I182" s="42"/>
      <c r="J182" s="42"/>
      <c r="K182" s="42"/>
      <c r="L182" s="42"/>
      <c r="M182" s="42"/>
      <c r="N182" s="42"/>
      <c r="O182" s="42"/>
      <c r="P182" s="42"/>
      <c r="Q182" s="42"/>
      <c r="R182" s="60"/>
    </row>
    <row r="183" spans="1:18" s="51" customFormat="1" ht="15.75" x14ac:dyDescent="0.25">
      <c r="A183" s="50"/>
      <c r="B183" s="63" t="s">
        <v>128</v>
      </c>
      <c r="C183" s="61"/>
      <c r="D183" s="42"/>
      <c r="E183" s="42"/>
      <c r="F183" s="42"/>
      <c r="G183" s="42"/>
      <c r="H183" s="42"/>
      <c r="I183" s="42"/>
      <c r="J183" s="42"/>
      <c r="K183" s="42"/>
      <c r="L183" s="42"/>
      <c r="M183" s="42"/>
      <c r="N183" s="42"/>
      <c r="O183" s="42"/>
      <c r="P183" s="42"/>
      <c r="Q183" s="42"/>
      <c r="R183" s="60"/>
    </row>
    <row r="184" spans="1:18" s="51" customFormat="1" ht="15.75" x14ac:dyDescent="0.25">
      <c r="A184" s="50"/>
      <c r="B184" s="63" t="s">
        <v>129</v>
      </c>
      <c r="C184" s="61"/>
      <c r="D184" s="42"/>
      <c r="E184" s="42"/>
      <c r="F184" s="42"/>
      <c r="G184" s="42"/>
      <c r="H184" s="42"/>
      <c r="I184" s="42"/>
      <c r="J184" s="42"/>
      <c r="K184" s="42"/>
      <c r="L184" s="42"/>
      <c r="M184" s="42"/>
      <c r="N184" s="42"/>
      <c r="O184" s="42"/>
      <c r="P184" s="42"/>
      <c r="Q184" s="42"/>
      <c r="R184" s="60"/>
    </row>
    <row r="185" spans="1:18" s="51" customFormat="1" ht="15.75" x14ac:dyDescent="0.25">
      <c r="A185" s="50"/>
      <c r="B185" s="62" t="s">
        <v>130</v>
      </c>
      <c r="C185" s="61"/>
      <c r="D185" s="42"/>
      <c r="E185" s="42"/>
      <c r="F185" s="42"/>
      <c r="G185" s="42"/>
      <c r="H185" s="42"/>
      <c r="I185" s="42"/>
      <c r="J185" s="42"/>
      <c r="K185" s="42"/>
      <c r="L185" s="42"/>
      <c r="M185" s="42"/>
      <c r="N185" s="42"/>
      <c r="O185" s="42"/>
      <c r="P185" s="42"/>
      <c r="Q185" s="42"/>
      <c r="R185" s="60"/>
    </row>
    <row r="186" spans="1:18" s="51" customFormat="1" ht="15.75" x14ac:dyDescent="0.25">
      <c r="A186" s="50"/>
      <c r="B186" s="62" t="s">
        <v>131</v>
      </c>
      <c r="C186" s="61"/>
      <c r="D186" s="42"/>
      <c r="E186" s="42"/>
      <c r="F186" s="42"/>
      <c r="G186" s="42"/>
      <c r="H186" s="42"/>
      <c r="I186" s="42"/>
      <c r="J186" s="42"/>
      <c r="K186" s="42"/>
      <c r="L186" s="42"/>
      <c r="M186" s="42"/>
      <c r="N186" s="42"/>
      <c r="O186" s="42"/>
      <c r="P186" s="42"/>
      <c r="Q186" s="42"/>
      <c r="R186" s="60"/>
    </row>
    <row r="187" spans="1:18" s="51" customFormat="1" ht="15.75" x14ac:dyDescent="0.25">
      <c r="A187" s="50"/>
      <c r="B187" s="62" t="s">
        <v>132</v>
      </c>
      <c r="C187" s="61"/>
      <c r="D187" s="42"/>
      <c r="E187" s="42"/>
      <c r="F187" s="42"/>
      <c r="G187" s="42"/>
      <c r="H187" s="42"/>
      <c r="I187" s="42"/>
      <c r="J187" s="42"/>
      <c r="K187" s="42"/>
      <c r="L187" s="42"/>
      <c r="M187" s="42"/>
      <c r="N187" s="42"/>
      <c r="O187" s="42"/>
      <c r="P187" s="42"/>
      <c r="Q187" s="42"/>
      <c r="R187" s="60"/>
    </row>
    <row r="188" spans="1:18" s="51" customFormat="1" ht="15.75" x14ac:dyDescent="0.25">
      <c r="A188" s="50"/>
      <c r="B188" s="62"/>
      <c r="C188" s="61"/>
      <c r="D188" s="42"/>
      <c r="E188" s="42"/>
      <c r="F188" s="42"/>
      <c r="G188" s="42"/>
      <c r="H188" s="42"/>
      <c r="I188" s="42"/>
      <c r="J188" s="42"/>
      <c r="K188" s="42"/>
      <c r="L188" s="42"/>
      <c r="M188" s="42"/>
      <c r="N188" s="42"/>
      <c r="O188" s="42"/>
      <c r="P188" s="42"/>
      <c r="Q188" s="42"/>
      <c r="R188" s="60"/>
    </row>
    <row r="189" spans="1:18" s="51" customFormat="1" ht="15.75" x14ac:dyDescent="0.25">
      <c r="A189" s="50"/>
      <c r="B189" s="63" t="s">
        <v>133</v>
      </c>
      <c r="C189" s="61"/>
      <c r="D189" s="42"/>
      <c r="E189" s="42"/>
      <c r="F189" s="42"/>
      <c r="G189" s="42"/>
      <c r="H189" s="42"/>
      <c r="I189" s="42"/>
      <c r="J189" s="42"/>
      <c r="K189" s="42"/>
      <c r="L189" s="42"/>
      <c r="M189" s="42"/>
      <c r="N189" s="42"/>
      <c r="O189" s="42"/>
      <c r="P189" s="42"/>
      <c r="Q189" s="42"/>
      <c r="R189" s="60"/>
    </row>
    <row r="190" spans="1:18" s="51" customFormat="1" ht="15.75" x14ac:dyDescent="0.25">
      <c r="A190" s="50"/>
      <c r="B190" s="62" t="s">
        <v>134</v>
      </c>
      <c r="C190" s="61"/>
      <c r="D190" s="42"/>
      <c r="E190" s="42"/>
      <c r="F190" s="42"/>
      <c r="G190" s="42"/>
      <c r="H190" s="42"/>
      <c r="I190" s="42"/>
      <c r="J190" s="42"/>
      <c r="K190" s="42"/>
      <c r="L190" s="42"/>
      <c r="M190" s="42"/>
      <c r="N190" s="42"/>
      <c r="O190" s="42"/>
      <c r="P190" s="42"/>
      <c r="Q190" s="42"/>
      <c r="R190" s="60"/>
    </row>
    <row r="191" spans="1:18" ht="15.75" thickBot="1" x14ac:dyDescent="0.3">
      <c r="A191" s="59"/>
      <c r="B191" s="58"/>
      <c r="C191" s="58"/>
      <c r="D191" s="58"/>
      <c r="E191" s="58"/>
      <c r="F191" s="58"/>
      <c r="G191" s="58"/>
      <c r="H191" s="58"/>
      <c r="I191" s="58"/>
      <c r="J191" s="58"/>
      <c r="K191" s="58"/>
      <c r="L191" s="58"/>
      <c r="M191" s="58"/>
      <c r="N191" s="58"/>
      <c r="O191" s="58"/>
      <c r="P191" s="58"/>
      <c r="Q191" s="58"/>
      <c r="R191" s="57"/>
    </row>
    <row r="194" spans="27:27" x14ac:dyDescent="0.25">
      <c r="AA194" s="56"/>
    </row>
    <row r="195" spans="27:27" x14ac:dyDescent="0.25">
      <c r="AA195" s="55"/>
    </row>
    <row r="196" spans="27:27" x14ac:dyDescent="0.25">
      <c r="AA196" s="55"/>
    </row>
    <row r="197" spans="27:27" x14ac:dyDescent="0.25">
      <c r="AA197" s="55"/>
    </row>
  </sheetData>
  <sheetProtection algorithmName="SHA-512" hashValue="TzH+9VP+nLB4T+Z89jTPX7Wrf+2u4Q11eO5iU52Cnr6p/yDSXzKdClcyoXuyvRbmwUrPpLDhPum+e+3aUhfFgQ==" saltValue="Dz1MZ34NGyUtyeg7qO9OiQ==" spinCount="100000" sheet="1" selectLockedCells="1" selectUnlockedCells="1"/>
  <mergeCells count="1">
    <mergeCell ref="B96:I9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654-6350-4430-8963-C186FE52D0F9}">
  <dimension ref="B1:V43"/>
  <sheetViews>
    <sheetView showGridLines="0" tabSelected="1" zoomScale="80" zoomScaleNormal="80" workbookViewId="0">
      <selection activeCell="D4" sqref="D4:F4"/>
    </sheetView>
  </sheetViews>
  <sheetFormatPr defaultColWidth="9.140625" defaultRowHeight="12" x14ac:dyDescent="0.2"/>
  <cols>
    <col min="1" max="1" width="5.85546875" style="122" customWidth="1"/>
    <col min="2" max="2" width="38.85546875" style="122" customWidth="1"/>
    <col min="3" max="4" width="19.85546875" style="122" customWidth="1"/>
    <col min="5" max="5" width="7.42578125" style="122" customWidth="1"/>
    <col min="6" max="6" width="38.85546875" style="122" customWidth="1"/>
    <col min="7" max="7" width="39.7109375" style="122" customWidth="1"/>
    <col min="8" max="12" width="14.85546875" style="122" customWidth="1"/>
    <col min="13" max="13" width="14.85546875" style="94" customWidth="1"/>
    <col min="14" max="16" width="14.85546875" style="122" customWidth="1"/>
    <col min="17" max="17" width="14.85546875" style="95" customWidth="1"/>
    <col min="18" max="18" width="12.85546875" style="122" customWidth="1"/>
    <col min="19" max="19" width="4" style="122" customWidth="1"/>
    <col min="20" max="16384" width="9.140625" style="122"/>
  </cols>
  <sheetData>
    <row r="1" spans="2:22" ht="12.75" customHeight="1" thickBot="1" x14ac:dyDescent="0.25">
      <c r="M1" s="89"/>
      <c r="Q1" s="90"/>
    </row>
    <row r="2" spans="2:22" ht="53.1" customHeight="1" x14ac:dyDescent="0.2">
      <c r="B2" s="123" t="s">
        <v>135</v>
      </c>
      <c r="C2" s="124"/>
      <c r="D2" s="124"/>
      <c r="E2" s="124"/>
      <c r="F2" s="125"/>
      <c r="G2" s="124"/>
      <c r="H2" s="124"/>
      <c r="I2" s="124"/>
      <c r="J2" s="124"/>
      <c r="K2" s="126"/>
      <c r="L2" s="127"/>
      <c r="M2" s="124"/>
      <c r="N2" s="124"/>
      <c r="O2" s="124"/>
      <c r="P2" s="127"/>
      <c r="Q2" s="128"/>
    </row>
    <row r="3" spans="2:22" customFormat="1" ht="27.75" x14ac:dyDescent="0.25">
      <c r="B3" s="350"/>
      <c r="C3" s="351"/>
      <c r="D3" s="129"/>
      <c r="E3" s="130"/>
      <c r="F3" s="131"/>
      <c r="G3" s="130"/>
      <c r="H3" s="130"/>
      <c r="I3" s="130"/>
      <c r="J3" s="130"/>
      <c r="K3" s="132"/>
      <c r="L3" s="133"/>
      <c r="M3" s="130"/>
      <c r="N3" s="333" t="s">
        <v>224</v>
      </c>
      <c r="O3" s="336" t="s">
        <v>220</v>
      </c>
      <c r="P3" s="337"/>
      <c r="Q3" s="134"/>
    </row>
    <row r="4" spans="2:22" customFormat="1" ht="20.100000000000001" customHeight="1" x14ac:dyDescent="0.25">
      <c r="B4" s="338" t="s">
        <v>225</v>
      </c>
      <c r="C4" s="339"/>
      <c r="D4" s="352" t="s">
        <v>226</v>
      </c>
      <c r="E4" s="353"/>
      <c r="F4" s="353"/>
      <c r="G4" s="273"/>
      <c r="H4" s="274"/>
      <c r="I4" s="340" t="s">
        <v>227</v>
      </c>
      <c r="J4" s="341"/>
      <c r="K4" s="318"/>
      <c r="L4" s="135"/>
      <c r="M4" s="135"/>
      <c r="N4" s="334"/>
      <c r="O4" s="342" t="s">
        <v>221</v>
      </c>
      <c r="P4" s="343"/>
      <c r="Q4" s="136"/>
    </row>
    <row r="5" spans="2:22" ht="20.100000000000001" customHeight="1" x14ac:dyDescent="0.25">
      <c r="B5" s="338" t="s">
        <v>228</v>
      </c>
      <c r="C5" s="339"/>
      <c r="D5" s="352" t="s">
        <v>229</v>
      </c>
      <c r="E5" s="353"/>
      <c r="F5" s="353"/>
      <c r="G5" s="273"/>
      <c r="H5" s="274"/>
      <c r="I5" s="340" t="s">
        <v>230</v>
      </c>
      <c r="J5" s="341"/>
      <c r="K5" s="318"/>
      <c r="L5" s="135"/>
      <c r="M5" s="135"/>
      <c r="N5" s="334"/>
      <c r="O5" s="344" t="s">
        <v>222</v>
      </c>
      <c r="P5" s="345"/>
      <c r="Q5" s="137"/>
      <c r="R5" s="138"/>
      <c r="S5" s="138"/>
    </row>
    <row r="6" spans="2:22" ht="20.100000000000001" customHeight="1" thickBot="1" x14ac:dyDescent="0.3">
      <c r="B6" s="346" t="s">
        <v>231</v>
      </c>
      <c r="C6" s="347"/>
      <c r="D6" s="354" t="s">
        <v>232</v>
      </c>
      <c r="E6" s="355"/>
      <c r="F6" s="355"/>
      <c r="G6" s="275"/>
      <c r="H6" s="276"/>
      <c r="I6" s="139"/>
      <c r="J6" s="139"/>
      <c r="K6" s="140"/>
      <c r="L6" s="140"/>
      <c r="M6" s="140"/>
      <c r="N6" s="335"/>
      <c r="O6" s="348" t="s">
        <v>223</v>
      </c>
      <c r="P6" s="349"/>
      <c r="Q6" s="141"/>
      <c r="R6" s="138"/>
      <c r="S6" s="138"/>
    </row>
    <row r="7" spans="2:22" ht="12.75" customHeight="1" thickBot="1" x14ac:dyDescent="0.3">
      <c r="B7"/>
      <c r="C7"/>
      <c r="D7"/>
      <c r="E7"/>
      <c r="H7"/>
      <c r="I7"/>
      <c r="J7"/>
      <c r="K7"/>
      <c r="L7"/>
      <c r="M7"/>
      <c r="N7"/>
      <c r="O7"/>
      <c r="P7"/>
      <c r="Q7"/>
      <c r="R7" s="142"/>
      <c r="S7" s="142"/>
    </row>
    <row r="8" spans="2:22" s="146" customFormat="1" ht="20.100000000000001" customHeight="1" x14ac:dyDescent="0.25">
      <c r="B8" s="143" t="s">
        <v>136</v>
      </c>
      <c r="C8" s="144"/>
      <c r="D8" s="104"/>
      <c r="E8" s="107"/>
      <c r="F8" s="362" t="s">
        <v>216</v>
      </c>
      <c r="G8" s="122"/>
      <c r="H8" s="145"/>
      <c r="I8" s="145"/>
      <c r="J8" s="122"/>
      <c r="K8" s="122"/>
      <c r="L8" s="122"/>
      <c r="M8" s="142"/>
      <c r="N8" s="142"/>
      <c r="O8" s="142"/>
      <c r="P8" s="142"/>
      <c r="Q8" s="142"/>
      <c r="S8" s="1"/>
      <c r="V8"/>
    </row>
    <row r="9" spans="2:22" ht="20.100000000000001" customHeight="1" x14ac:dyDescent="0.2">
      <c r="B9" s="147" t="s">
        <v>137</v>
      </c>
      <c r="C9" s="148"/>
      <c r="D9" s="105"/>
      <c r="E9" s="149"/>
      <c r="F9" s="363"/>
      <c r="H9" s="145"/>
      <c r="I9" s="145"/>
      <c r="M9" s="142"/>
      <c r="N9" s="142"/>
      <c r="O9" s="142"/>
      <c r="P9" s="142"/>
      <c r="Q9" s="142"/>
      <c r="S9" s="150"/>
    </row>
    <row r="10" spans="2:22" ht="20.100000000000001" customHeight="1" thickBot="1" x14ac:dyDescent="0.25">
      <c r="B10" s="151" t="s">
        <v>138</v>
      </c>
      <c r="C10" s="152"/>
      <c r="D10" s="106"/>
      <c r="E10" s="153"/>
      <c r="F10" s="364"/>
      <c r="H10" s="145"/>
      <c r="I10" s="145"/>
      <c r="M10" s="142"/>
      <c r="N10" s="142"/>
      <c r="O10" s="142"/>
      <c r="P10" s="142"/>
      <c r="Q10" s="142"/>
      <c r="S10" s="150"/>
    </row>
    <row r="11" spans="2:22" ht="12" customHeight="1" thickBot="1" x14ac:dyDescent="0.3">
      <c r="B11"/>
      <c r="C11"/>
      <c r="D11"/>
      <c r="E11"/>
      <c r="F11"/>
      <c r="G11"/>
      <c r="H11"/>
      <c r="I11"/>
      <c r="J11"/>
      <c r="K11"/>
      <c r="L11"/>
      <c r="M11"/>
      <c r="N11"/>
      <c r="O11"/>
      <c r="P11"/>
      <c r="Q11"/>
      <c r="S11" s="150"/>
    </row>
    <row r="12" spans="2:22" ht="20.100000000000001" customHeight="1" thickBot="1" x14ac:dyDescent="0.3">
      <c r="B12" s="154" t="s">
        <v>241</v>
      </c>
      <c r="C12" s="155"/>
      <c r="D12"/>
      <c r="E12"/>
      <c r="F12"/>
      <c r="G12"/>
      <c r="H12"/>
      <c r="I12"/>
      <c r="J12"/>
      <c r="K12"/>
      <c r="L12"/>
      <c r="M12"/>
      <c r="N12"/>
      <c r="O12"/>
      <c r="P12"/>
      <c r="Q12"/>
      <c r="S12" s="150"/>
    </row>
    <row r="13" spans="2:22" ht="36.950000000000003" customHeight="1" x14ac:dyDescent="0.2">
      <c r="B13" s="156" t="s">
        <v>139</v>
      </c>
      <c r="C13" s="326" t="s">
        <v>140</v>
      </c>
      <c r="D13" s="327"/>
      <c r="E13" s="328"/>
      <c r="F13" s="158" t="s">
        <v>39</v>
      </c>
      <c r="G13" s="159" t="s">
        <v>41</v>
      </c>
      <c r="H13" s="160" t="s">
        <v>141</v>
      </c>
      <c r="I13" s="161" t="s">
        <v>142</v>
      </c>
      <c r="J13" s="158" t="s">
        <v>143</v>
      </c>
      <c r="K13" s="100" t="s">
        <v>144</v>
      </c>
      <c r="L13" s="100" t="s">
        <v>145</v>
      </c>
      <c r="M13" s="159" t="s">
        <v>146</v>
      </c>
      <c r="N13" s="159" t="s">
        <v>147</v>
      </c>
      <c r="O13" s="157" t="s">
        <v>243</v>
      </c>
      <c r="P13" s="116" t="s">
        <v>148</v>
      </c>
      <c r="Q13" s="114" t="s">
        <v>63</v>
      </c>
      <c r="S13" s="150"/>
    </row>
    <row r="14" spans="2:22" ht="20.100000000000001" customHeight="1" x14ac:dyDescent="0.25">
      <c r="B14" s="11"/>
      <c r="C14" s="329"/>
      <c r="D14" s="330"/>
      <c r="E14" s="331"/>
      <c r="F14" s="9"/>
      <c r="G14" s="97"/>
      <c r="H14" s="10"/>
      <c r="I14" s="97"/>
      <c r="J14" s="21">
        <v>0</v>
      </c>
      <c r="K14" s="91">
        <f t="shared" ref="K14:K28" si="0">H14*J14</f>
        <v>0</v>
      </c>
      <c r="L14" s="92">
        <f>D10</f>
        <v>0</v>
      </c>
      <c r="M14" s="162" cm="1">
        <f t="array" ref="M14">IFERROR(_xlfn.IFS(D9="Ja",(L14*K14),D9="Nee",0),0)</f>
        <v>0</v>
      </c>
      <c r="N14" s="162">
        <f>K14+M14</f>
        <v>0</v>
      </c>
      <c r="O14" s="21">
        <v>0</v>
      </c>
      <c r="P14" s="92">
        <f t="shared" ref="P14:P28" si="1">IF($D$8&lt;=100%,$D$8,$E$8)</f>
        <v>0</v>
      </c>
      <c r="Q14" s="163">
        <f>O14*P14</f>
        <v>0</v>
      </c>
      <c r="S14" s="150"/>
    </row>
    <row r="15" spans="2:22" ht="20.100000000000001" customHeight="1" x14ac:dyDescent="0.25">
      <c r="B15" s="11"/>
      <c r="C15" s="329"/>
      <c r="D15" s="330"/>
      <c r="E15" s="331"/>
      <c r="F15" s="9"/>
      <c r="G15" s="97"/>
      <c r="H15" s="10"/>
      <c r="I15" s="97"/>
      <c r="J15" s="21">
        <v>0</v>
      </c>
      <c r="K15" s="91">
        <f t="shared" si="0"/>
        <v>0</v>
      </c>
      <c r="L15" s="92">
        <f>D10</f>
        <v>0</v>
      </c>
      <c r="M15" s="162" cm="1">
        <f t="array" ref="M15">IFERROR(_xlfn.IFS(D9="Ja",(L15*K15),D9="Nee",0),0)</f>
        <v>0</v>
      </c>
      <c r="N15" s="162">
        <f t="shared" ref="N15:N28" si="2">K15+M15</f>
        <v>0</v>
      </c>
      <c r="O15" s="21">
        <v>0</v>
      </c>
      <c r="P15" s="92">
        <f t="shared" si="1"/>
        <v>0</v>
      </c>
      <c r="Q15" s="163">
        <f t="shared" ref="Q15:Q28" si="3">O15*P15</f>
        <v>0</v>
      </c>
      <c r="S15" s="150"/>
    </row>
    <row r="16" spans="2:22" ht="20.100000000000001" customHeight="1" x14ac:dyDescent="0.25">
      <c r="B16" s="11"/>
      <c r="C16" s="329"/>
      <c r="D16" s="330"/>
      <c r="E16" s="98"/>
      <c r="F16" s="9"/>
      <c r="G16" s="97"/>
      <c r="H16" s="10"/>
      <c r="I16" s="97"/>
      <c r="J16" s="21">
        <v>0</v>
      </c>
      <c r="K16" s="91">
        <f t="shared" si="0"/>
        <v>0</v>
      </c>
      <c r="L16" s="92">
        <f>D10</f>
        <v>0</v>
      </c>
      <c r="M16" s="162" cm="1">
        <f t="array" ref="M16">IFERROR(_xlfn.IFS(D9="Ja",(L16*K16),D9="Nee",0),0)</f>
        <v>0</v>
      </c>
      <c r="N16" s="162">
        <f t="shared" si="2"/>
        <v>0</v>
      </c>
      <c r="O16" s="21">
        <v>0</v>
      </c>
      <c r="P16" s="92">
        <f t="shared" si="1"/>
        <v>0</v>
      </c>
      <c r="Q16" s="163">
        <f t="shared" si="3"/>
        <v>0</v>
      </c>
      <c r="S16" s="150"/>
    </row>
    <row r="17" spans="2:19" ht="20.100000000000001" customHeight="1" x14ac:dyDescent="0.25">
      <c r="B17" s="11"/>
      <c r="C17" s="329"/>
      <c r="D17" s="330"/>
      <c r="E17" s="331"/>
      <c r="F17" s="9"/>
      <c r="G17" s="97"/>
      <c r="H17" s="10"/>
      <c r="I17" s="97"/>
      <c r="J17" s="21">
        <v>0</v>
      </c>
      <c r="K17" s="91">
        <f t="shared" si="0"/>
        <v>0</v>
      </c>
      <c r="L17" s="92">
        <f>D10</f>
        <v>0</v>
      </c>
      <c r="M17" s="162" cm="1">
        <f t="array" ref="M17">IFERROR(_xlfn.IFS(D9="Ja",(L17*K17),D9="Nee",0),0)</f>
        <v>0</v>
      </c>
      <c r="N17" s="162">
        <f t="shared" si="2"/>
        <v>0</v>
      </c>
      <c r="O17" s="21">
        <v>0</v>
      </c>
      <c r="P17" s="92">
        <f t="shared" si="1"/>
        <v>0</v>
      </c>
      <c r="Q17" s="163">
        <f t="shared" si="3"/>
        <v>0</v>
      </c>
      <c r="S17" s="150"/>
    </row>
    <row r="18" spans="2:19" ht="20.100000000000001" customHeight="1" x14ac:dyDescent="0.25">
      <c r="B18" s="11"/>
      <c r="C18" s="329"/>
      <c r="D18" s="330"/>
      <c r="E18" s="331"/>
      <c r="F18" s="9"/>
      <c r="G18" s="97"/>
      <c r="H18" s="10"/>
      <c r="I18" s="97"/>
      <c r="J18" s="21">
        <v>0</v>
      </c>
      <c r="K18" s="91">
        <f t="shared" si="0"/>
        <v>0</v>
      </c>
      <c r="L18" s="92">
        <f>D10</f>
        <v>0</v>
      </c>
      <c r="M18" s="162" cm="1">
        <f t="array" ref="M18">IFERROR(_xlfn.IFS(D9="Ja",(L18*K18),D9="Nee",0),0)</f>
        <v>0</v>
      </c>
      <c r="N18" s="162">
        <f t="shared" si="2"/>
        <v>0</v>
      </c>
      <c r="O18" s="21">
        <v>0</v>
      </c>
      <c r="P18" s="92">
        <f t="shared" si="1"/>
        <v>0</v>
      </c>
      <c r="Q18" s="163">
        <f t="shared" si="3"/>
        <v>0</v>
      </c>
      <c r="S18" s="150"/>
    </row>
    <row r="19" spans="2:19" ht="20.100000000000001" customHeight="1" x14ac:dyDescent="0.25">
      <c r="B19" s="11"/>
      <c r="C19" s="329"/>
      <c r="D19" s="330"/>
      <c r="E19" s="331"/>
      <c r="F19" s="9"/>
      <c r="G19" s="97"/>
      <c r="H19" s="10"/>
      <c r="I19" s="97"/>
      <c r="J19" s="21">
        <v>0</v>
      </c>
      <c r="K19" s="91">
        <f t="shared" si="0"/>
        <v>0</v>
      </c>
      <c r="L19" s="92">
        <f>D10</f>
        <v>0</v>
      </c>
      <c r="M19" s="162" cm="1">
        <f t="array" ref="M19">IFERROR(_xlfn.IFS(D9="Ja",(L19*K19),D9="Nee",0),0)</f>
        <v>0</v>
      </c>
      <c r="N19" s="162">
        <f t="shared" si="2"/>
        <v>0</v>
      </c>
      <c r="O19" s="21">
        <v>0</v>
      </c>
      <c r="P19" s="92">
        <f t="shared" si="1"/>
        <v>0</v>
      </c>
      <c r="Q19" s="163">
        <f t="shared" si="3"/>
        <v>0</v>
      </c>
      <c r="S19" s="150"/>
    </row>
    <row r="20" spans="2:19" ht="20.100000000000001" customHeight="1" x14ac:dyDescent="0.25">
      <c r="B20" s="11"/>
      <c r="C20" s="329"/>
      <c r="D20" s="330"/>
      <c r="E20" s="331"/>
      <c r="F20" s="9"/>
      <c r="G20" s="97"/>
      <c r="H20" s="10"/>
      <c r="I20" s="97"/>
      <c r="J20" s="21">
        <v>0</v>
      </c>
      <c r="K20" s="91">
        <f t="shared" si="0"/>
        <v>0</v>
      </c>
      <c r="L20" s="92">
        <f>D10</f>
        <v>0</v>
      </c>
      <c r="M20" s="162" cm="1">
        <f t="array" ref="M20">IFERROR(_xlfn.IFS(D9="Ja",(L20*K20),D9="Nee",0),0)</f>
        <v>0</v>
      </c>
      <c r="N20" s="162">
        <f>K20+M20</f>
        <v>0</v>
      </c>
      <c r="O20" s="21">
        <v>0</v>
      </c>
      <c r="P20" s="92">
        <f t="shared" si="1"/>
        <v>0</v>
      </c>
      <c r="Q20" s="163">
        <f t="shared" si="3"/>
        <v>0</v>
      </c>
      <c r="S20" s="150"/>
    </row>
    <row r="21" spans="2:19" ht="20.100000000000001" customHeight="1" x14ac:dyDescent="0.25">
      <c r="B21" s="11"/>
      <c r="C21" s="329"/>
      <c r="D21" s="330"/>
      <c r="E21" s="331"/>
      <c r="F21" s="9"/>
      <c r="G21" s="97"/>
      <c r="H21" s="10"/>
      <c r="I21" s="97"/>
      <c r="J21" s="21">
        <v>0</v>
      </c>
      <c r="K21" s="91">
        <f t="shared" si="0"/>
        <v>0</v>
      </c>
      <c r="L21" s="92">
        <f>D10</f>
        <v>0</v>
      </c>
      <c r="M21" s="162" cm="1">
        <f t="array" ref="M21">IFERROR(_xlfn.IFS(D9="Ja",(L21*K21),D9="Nee",0),0)</f>
        <v>0</v>
      </c>
      <c r="N21" s="162">
        <f>K21+M21</f>
        <v>0</v>
      </c>
      <c r="O21" s="21">
        <v>0</v>
      </c>
      <c r="P21" s="92">
        <f t="shared" si="1"/>
        <v>0</v>
      </c>
      <c r="Q21" s="163">
        <f t="shared" si="3"/>
        <v>0</v>
      </c>
      <c r="S21" s="150"/>
    </row>
    <row r="22" spans="2:19" ht="20.100000000000001" customHeight="1" x14ac:dyDescent="0.25">
      <c r="B22" s="11"/>
      <c r="C22" s="329"/>
      <c r="D22" s="330"/>
      <c r="E22" s="331"/>
      <c r="F22" s="9"/>
      <c r="G22" s="97"/>
      <c r="H22" s="10"/>
      <c r="I22" s="97"/>
      <c r="J22" s="21">
        <v>0</v>
      </c>
      <c r="K22" s="91">
        <f t="shared" si="0"/>
        <v>0</v>
      </c>
      <c r="L22" s="92">
        <f>D10</f>
        <v>0</v>
      </c>
      <c r="M22" s="162" cm="1">
        <f t="array" ref="M22">IFERROR(_xlfn.IFS(D9="Ja",(L22*K22),D9="Nee",0),0)</f>
        <v>0</v>
      </c>
      <c r="N22" s="162">
        <f t="shared" si="2"/>
        <v>0</v>
      </c>
      <c r="O22" s="21">
        <v>0</v>
      </c>
      <c r="P22" s="92">
        <f t="shared" si="1"/>
        <v>0</v>
      </c>
      <c r="Q22" s="163">
        <f t="shared" si="3"/>
        <v>0</v>
      </c>
      <c r="S22" s="150"/>
    </row>
    <row r="23" spans="2:19" ht="20.100000000000001" customHeight="1" x14ac:dyDescent="0.25">
      <c r="B23" s="11"/>
      <c r="C23" s="329"/>
      <c r="D23" s="330"/>
      <c r="E23" s="331"/>
      <c r="F23" s="9"/>
      <c r="G23" s="97"/>
      <c r="H23" s="10"/>
      <c r="I23" s="97"/>
      <c r="J23" s="21">
        <v>0</v>
      </c>
      <c r="K23" s="91">
        <f t="shared" si="0"/>
        <v>0</v>
      </c>
      <c r="L23" s="92">
        <f>D10</f>
        <v>0</v>
      </c>
      <c r="M23" s="162" cm="1">
        <f t="array" ref="M23">IFERROR(_xlfn.IFS(D9="Ja",(L23*K23),D9="Nee",0),0)</f>
        <v>0</v>
      </c>
      <c r="N23" s="162">
        <f t="shared" si="2"/>
        <v>0</v>
      </c>
      <c r="O23" s="21">
        <v>0</v>
      </c>
      <c r="P23" s="92">
        <f t="shared" si="1"/>
        <v>0</v>
      </c>
      <c r="Q23" s="163">
        <f t="shared" si="3"/>
        <v>0</v>
      </c>
      <c r="S23" s="150"/>
    </row>
    <row r="24" spans="2:19" s="146" customFormat="1" ht="20.100000000000001" customHeight="1" x14ac:dyDescent="0.25">
      <c r="B24" s="11"/>
      <c r="C24" s="329"/>
      <c r="D24" s="330"/>
      <c r="E24" s="331"/>
      <c r="F24" s="9"/>
      <c r="G24" s="97"/>
      <c r="H24" s="10"/>
      <c r="I24" s="97"/>
      <c r="J24" s="21">
        <v>0</v>
      </c>
      <c r="K24" s="91">
        <f t="shared" si="0"/>
        <v>0</v>
      </c>
      <c r="L24" s="92">
        <f>D10</f>
        <v>0</v>
      </c>
      <c r="M24" s="162" cm="1">
        <f t="array" ref="M24">IFERROR(_xlfn.IFS(D9="Ja",(L24*K24),D9="Nee",0),0)</f>
        <v>0</v>
      </c>
      <c r="N24" s="162">
        <f t="shared" si="2"/>
        <v>0</v>
      </c>
      <c r="O24" s="21">
        <v>0</v>
      </c>
      <c r="P24" s="92">
        <f t="shared" si="1"/>
        <v>0</v>
      </c>
      <c r="Q24" s="163">
        <f t="shared" si="3"/>
        <v>0</v>
      </c>
      <c r="S24" s="2"/>
    </row>
    <row r="25" spans="2:19" customFormat="1" ht="20.100000000000001" customHeight="1" x14ac:dyDescent="0.25">
      <c r="B25" s="11"/>
      <c r="C25" s="329"/>
      <c r="D25" s="330"/>
      <c r="E25" s="331"/>
      <c r="F25" s="9"/>
      <c r="G25" s="97"/>
      <c r="H25" s="10"/>
      <c r="I25" s="97"/>
      <c r="J25" s="21">
        <v>0</v>
      </c>
      <c r="K25" s="91">
        <f t="shared" si="0"/>
        <v>0</v>
      </c>
      <c r="L25" s="92">
        <f>D10</f>
        <v>0</v>
      </c>
      <c r="M25" s="162" cm="1">
        <f t="array" ref="M25">IFERROR(_xlfn.IFS(D9="Ja",(L25*K25),D9="Nee",0),0)</f>
        <v>0</v>
      </c>
      <c r="N25" s="162">
        <f t="shared" si="2"/>
        <v>0</v>
      </c>
      <c r="O25" s="21">
        <v>0</v>
      </c>
      <c r="P25" s="92">
        <f t="shared" si="1"/>
        <v>0</v>
      </c>
      <c r="Q25" s="163">
        <f t="shared" si="3"/>
        <v>0</v>
      </c>
    </row>
    <row r="26" spans="2:19" customFormat="1" ht="20.100000000000001" customHeight="1" x14ac:dyDescent="0.25">
      <c r="B26" s="11"/>
      <c r="C26" s="329"/>
      <c r="D26" s="330"/>
      <c r="E26" s="331"/>
      <c r="F26" s="9"/>
      <c r="G26" s="97"/>
      <c r="H26" s="10"/>
      <c r="I26" s="97"/>
      <c r="J26" s="21">
        <v>0</v>
      </c>
      <c r="K26" s="91">
        <f t="shared" si="0"/>
        <v>0</v>
      </c>
      <c r="L26" s="92">
        <f>D10</f>
        <v>0</v>
      </c>
      <c r="M26" s="162" cm="1">
        <f t="array" ref="M26">IFERROR(_xlfn.IFS(D9="Ja",(L26*K26),D9="Nee",0),0)</f>
        <v>0</v>
      </c>
      <c r="N26" s="162">
        <f t="shared" si="2"/>
        <v>0</v>
      </c>
      <c r="O26" s="21">
        <v>0</v>
      </c>
      <c r="P26" s="92">
        <f t="shared" si="1"/>
        <v>0</v>
      </c>
      <c r="Q26" s="163">
        <f t="shared" si="3"/>
        <v>0</v>
      </c>
    </row>
    <row r="27" spans="2:19" ht="20.100000000000001" customHeight="1" x14ac:dyDescent="0.25">
      <c r="B27" s="11"/>
      <c r="C27" s="329"/>
      <c r="D27" s="330"/>
      <c r="E27" s="331"/>
      <c r="F27" s="9"/>
      <c r="G27" s="97"/>
      <c r="H27" s="10"/>
      <c r="I27" s="97"/>
      <c r="J27" s="21">
        <v>0</v>
      </c>
      <c r="K27" s="91">
        <f t="shared" si="0"/>
        <v>0</v>
      </c>
      <c r="L27" s="92">
        <f>D10</f>
        <v>0</v>
      </c>
      <c r="M27" s="162" cm="1">
        <f t="array" ref="M27">IFERROR(_xlfn.IFS(D9="Ja",(L27*K27),D9="Nee",0),0)</f>
        <v>0</v>
      </c>
      <c r="N27" s="162">
        <f t="shared" si="2"/>
        <v>0</v>
      </c>
      <c r="O27" s="21">
        <v>0</v>
      </c>
      <c r="P27" s="92">
        <f t="shared" si="1"/>
        <v>0</v>
      </c>
      <c r="Q27" s="163">
        <f t="shared" si="3"/>
        <v>0</v>
      </c>
      <c r="S27" s="164"/>
    </row>
    <row r="28" spans="2:19" ht="20.100000000000001" customHeight="1" x14ac:dyDescent="0.25">
      <c r="B28" s="11"/>
      <c r="C28" s="329"/>
      <c r="D28" s="330"/>
      <c r="E28" s="331"/>
      <c r="F28" s="9"/>
      <c r="G28" s="97"/>
      <c r="H28" s="10"/>
      <c r="I28" s="97"/>
      <c r="J28" s="21">
        <v>0</v>
      </c>
      <c r="K28" s="91">
        <f t="shared" si="0"/>
        <v>0</v>
      </c>
      <c r="L28" s="92">
        <f>D10</f>
        <v>0</v>
      </c>
      <c r="M28" s="162" cm="1">
        <f t="array" ref="M28">IFERROR(_xlfn.IFS(D9="Ja",(L28*K28),D9="Nee",0),0)</f>
        <v>0</v>
      </c>
      <c r="N28" s="162">
        <f t="shared" si="2"/>
        <v>0</v>
      </c>
      <c r="O28" s="21">
        <v>0</v>
      </c>
      <c r="P28" s="92">
        <f t="shared" si="1"/>
        <v>0</v>
      </c>
      <c r="Q28" s="163">
        <f t="shared" si="3"/>
        <v>0</v>
      </c>
      <c r="S28" s="150"/>
    </row>
    <row r="29" spans="2:19" ht="20.100000000000001" customHeight="1" thickBot="1" x14ac:dyDescent="0.3">
      <c r="B29" s="165" t="s">
        <v>149</v>
      </c>
      <c r="C29" s="365"/>
      <c r="D29" s="366"/>
      <c r="E29" s="366"/>
      <c r="F29" s="166"/>
      <c r="G29" s="166"/>
      <c r="H29" s="167"/>
      <c r="I29" s="167"/>
      <c r="J29" s="112"/>
      <c r="K29" s="113">
        <f>SUM(K14:K28)</f>
        <v>0</v>
      </c>
      <c r="L29" s="103"/>
      <c r="M29" s="113">
        <f>SUM(M14:M28)</f>
        <v>0</v>
      </c>
      <c r="N29" s="113">
        <f>SUM(N14:N28)</f>
        <v>0</v>
      </c>
      <c r="O29" s="113">
        <f>SUM(O14:O28)</f>
        <v>0</v>
      </c>
      <c r="P29" s="117"/>
      <c r="Q29" s="115">
        <f>SUM(Q14:Q28)</f>
        <v>0</v>
      </c>
      <c r="S29" s="150"/>
    </row>
    <row r="30" spans="2:19" ht="12" customHeight="1" thickBot="1" x14ac:dyDescent="0.3">
      <c r="B30"/>
      <c r="C30"/>
      <c r="D30"/>
      <c r="E30"/>
      <c r="F30"/>
      <c r="G30"/>
      <c r="H30"/>
      <c r="I30"/>
      <c r="J30"/>
      <c r="K30"/>
      <c r="L30"/>
      <c r="M30"/>
      <c r="N30"/>
      <c r="O30"/>
      <c r="P30"/>
      <c r="Q30"/>
      <c r="S30" s="150"/>
    </row>
    <row r="31" spans="2:19" ht="20.100000000000001" customHeight="1" thickBot="1" x14ac:dyDescent="0.3">
      <c r="B31" s="154" t="s">
        <v>242</v>
      </c>
      <c r="C31" s="155"/>
      <c r="D31"/>
      <c r="E31"/>
      <c r="F31"/>
      <c r="G31"/>
      <c r="H31"/>
      <c r="I31"/>
      <c r="J31"/>
      <c r="K31"/>
      <c r="L31"/>
      <c r="M31"/>
      <c r="N31"/>
      <c r="O31"/>
      <c r="P31"/>
      <c r="Q31"/>
      <c r="S31" s="150"/>
    </row>
    <row r="32" spans="2:19" ht="33.950000000000003" customHeight="1" x14ac:dyDescent="0.2">
      <c r="B32" s="156" t="s">
        <v>139</v>
      </c>
      <c r="C32" s="326" t="s">
        <v>150</v>
      </c>
      <c r="D32" s="327"/>
      <c r="E32" s="328"/>
      <c r="F32" s="158" t="s">
        <v>151</v>
      </c>
      <c r="G32" s="324" t="s">
        <v>152</v>
      </c>
      <c r="H32" s="325"/>
      <c r="I32" s="157" t="s">
        <v>153</v>
      </c>
      <c r="J32" s="168" t="s">
        <v>154</v>
      </c>
      <c r="K32" s="93"/>
      <c r="L32" s="93"/>
      <c r="M32" s="93"/>
      <c r="N32" s="101" t="s">
        <v>155</v>
      </c>
      <c r="O32" s="157" t="s">
        <v>243</v>
      </c>
      <c r="P32" s="118" t="s">
        <v>148</v>
      </c>
      <c r="Q32" s="169" t="s">
        <v>63</v>
      </c>
      <c r="S32" s="150"/>
    </row>
    <row r="33" spans="2:20" ht="20.100000000000001" customHeight="1" x14ac:dyDescent="0.25">
      <c r="B33" s="11"/>
      <c r="C33" s="329"/>
      <c r="D33" s="330"/>
      <c r="E33" s="331"/>
      <c r="F33" s="36"/>
      <c r="G33" s="332" t="s">
        <v>3</v>
      </c>
      <c r="H33" s="331"/>
      <c r="I33" s="9"/>
      <c r="J33" s="12">
        <f t="shared" ref="J33:J40" si="4">IFERROR(VLOOKUP(G33,Selectie_tarief,2,FALSE),"")</f>
        <v>5.6</v>
      </c>
      <c r="K33" s="93"/>
      <c r="L33" s="93"/>
      <c r="M33" s="93"/>
      <c r="N33" s="13">
        <f t="shared" ref="N33:N40" si="5">IFERROR(I33*J33,"")</f>
        <v>0</v>
      </c>
      <c r="O33" s="21">
        <v>0</v>
      </c>
      <c r="P33" s="92">
        <f t="shared" ref="P33:P40" si="6">IF($D$8&lt;=100%,$D$8,$E$8)</f>
        <v>0</v>
      </c>
      <c r="Q33" s="163">
        <f>O33*P33</f>
        <v>0</v>
      </c>
      <c r="S33" s="150"/>
    </row>
    <row r="34" spans="2:20" ht="20.100000000000001" customHeight="1" x14ac:dyDescent="0.25">
      <c r="B34" s="11"/>
      <c r="C34" s="329"/>
      <c r="D34" s="330"/>
      <c r="E34" s="331"/>
      <c r="F34" s="36"/>
      <c r="G34" s="332" t="s">
        <v>257</v>
      </c>
      <c r="H34" s="331"/>
      <c r="I34" s="9"/>
      <c r="J34" s="12">
        <f t="shared" ref="J34" si="7">IFERROR(VLOOKUP(G34,Selectie_tarief,2,FALSE),"")</f>
        <v>40</v>
      </c>
      <c r="K34" s="93"/>
      <c r="L34" s="93"/>
      <c r="M34" s="93"/>
      <c r="N34" s="13">
        <f t="shared" ref="N34" si="8">IFERROR(I34*J34,"")</f>
        <v>0</v>
      </c>
      <c r="O34" s="21">
        <v>0</v>
      </c>
      <c r="P34" s="92">
        <f t="shared" si="6"/>
        <v>0</v>
      </c>
      <c r="Q34" s="163">
        <f>O34*P34</f>
        <v>0</v>
      </c>
      <c r="S34" s="150"/>
    </row>
    <row r="35" spans="2:20" ht="20.100000000000001" customHeight="1" x14ac:dyDescent="0.25">
      <c r="B35" s="11"/>
      <c r="C35" s="329"/>
      <c r="D35" s="330"/>
      <c r="E35" s="331"/>
      <c r="F35" s="36"/>
      <c r="G35" s="332" t="s">
        <v>87</v>
      </c>
      <c r="H35" s="331"/>
      <c r="I35" s="9"/>
      <c r="J35" s="12">
        <f t="shared" si="4"/>
        <v>40</v>
      </c>
      <c r="K35" s="93"/>
      <c r="L35" s="93"/>
      <c r="M35" s="93"/>
      <c r="N35" s="13">
        <f t="shared" si="5"/>
        <v>0</v>
      </c>
      <c r="O35" s="21">
        <v>0</v>
      </c>
      <c r="P35" s="92">
        <f t="shared" si="6"/>
        <v>0</v>
      </c>
      <c r="Q35" s="163">
        <f t="shared" ref="Q35:Q40" si="9">O35*P35</f>
        <v>0</v>
      </c>
      <c r="S35" s="150"/>
    </row>
    <row r="36" spans="2:20" s="146" customFormat="1" ht="24.95" customHeight="1" x14ac:dyDescent="0.25">
      <c r="B36" s="11"/>
      <c r="C36" s="329"/>
      <c r="D36" s="330"/>
      <c r="E36" s="331"/>
      <c r="F36" s="36"/>
      <c r="G36" s="332" t="s">
        <v>4</v>
      </c>
      <c r="H36" s="331"/>
      <c r="I36" s="9"/>
      <c r="J36" s="12">
        <f t="shared" si="4"/>
        <v>44</v>
      </c>
      <c r="K36" s="93"/>
      <c r="L36" s="93"/>
      <c r="M36" s="93"/>
      <c r="N36" s="13">
        <f t="shared" si="5"/>
        <v>0</v>
      </c>
      <c r="O36" s="21">
        <v>0</v>
      </c>
      <c r="P36" s="92">
        <f t="shared" si="6"/>
        <v>0</v>
      </c>
      <c r="Q36" s="163">
        <f t="shared" si="9"/>
        <v>0</v>
      </c>
      <c r="S36" s="2"/>
    </row>
    <row r="37" spans="2:20" ht="20.100000000000001" customHeight="1" x14ac:dyDescent="0.25">
      <c r="B37" s="11"/>
      <c r="C37" s="329"/>
      <c r="D37" s="330"/>
      <c r="E37" s="331"/>
      <c r="F37" s="36"/>
      <c r="G37" s="332" t="s">
        <v>5</v>
      </c>
      <c r="H37" s="331"/>
      <c r="I37" s="9"/>
      <c r="J37" s="12">
        <f t="shared" si="4"/>
        <v>59</v>
      </c>
      <c r="K37" s="93"/>
      <c r="L37" s="93"/>
      <c r="M37" s="93"/>
      <c r="N37" s="13">
        <f t="shared" si="5"/>
        <v>0</v>
      </c>
      <c r="O37" s="21">
        <v>0</v>
      </c>
      <c r="P37" s="92">
        <f t="shared" si="6"/>
        <v>0</v>
      </c>
      <c r="Q37" s="163">
        <f t="shared" si="9"/>
        <v>0</v>
      </c>
    </row>
    <row r="38" spans="2:20" s="170" customFormat="1" ht="20.100000000000001" customHeight="1" x14ac:dyDescent="0.25">
      <c r="B38" s="11"/>
      <c r="C38" s="329"/>
      <c r="D38" s="330"/>
      <c r="E38" s="331"/>
      <c r="F38" s="36"/>
      <c r="G38" s="332" t="s">
        <v>6</v>
      </c>
      <c r="H38" s="331"/>
      <c r="I38" s="9"/>
      <c r="J38" s="12">
        <f t="shared" si="4"/>
        <v>74</v>
      </c>
      <c r="K38" s="93"/>
      <c r="L38" s="93"/>
      <c r="M38" s="93"/>
      <c r="N38" s="13">
        <f t="shared" si="5"/>
        <v>0</v>
      </c>
      <c r="O38" s="21">
        <v>0</v>
      </c>
      <c r="P38" s="92">
        <f t="shared" si="6"/>
        <v>0</v>
      </c>
      <c r="Q38" s="163">
        <f t="shared" si="9"/>
        <v>0</v>
      </c>
      <c r="S38" s="171"/>
      <c r="T38" s="171"/>
    </row>
    <row r="39" spans="2:20" ht="20.100000000000001" customHeight="1" x14ac:dyDescent="0.25">
      <c r="B39" s="11"/>
      <c r="C39" s="329"/>
      <c r="D39" s="330"/>
      <c r="E39" s="331"/>
      <c r="F39" s="36"/>
      <c r="G39" s="332" t="s">
        <v>7</v>
      </c>
      <c r="H39" s="331"/>
      <c r="I39" s="9"/>
      <c r="J39" s="12">
        <f t="shared" si="4"/>
        <v>98</v>
      </c>
      <c r="K39" s="93"/>
      <c r="L39" s="93"/>
      <c r="M39" s="93"/>
      <c r="N39" s="13">
        <f t="shared" si="5"/>
        <v>0</v>
      </c>
      <c r="O39" s="21">
        <v>0</v>
      </c>
      <c r="P39" s="92">
        <f t="shared" si="6"/>
        <v>0</v>
      </c>
      <c r="Q39" s="163">
        <f t="shared" si="9"/>
        <v>0</v>
      </c>
    </row>
    <row r="40" spans="2:20" ht="20.100000000000001" customHeight="1" x14ac:dyDescent="0.25">
      <c r="B40" s="11"/>
      <c r="C40" s="329"/>
      <c r="D40" s="330"/>
      <c r="E40" s="331"/>
      <c r="F40" s="36"/>
      <c r="G40" s="332" t="s">
        <v>8</v>
      </c>
      <c r="H40" s="331"/>
      <c r="I40" s="9"/>
      <c r="J40" s="12">
        <f t="shared" si="4"/>
        <v>119</v>
      </c>
      <c r="K40" s="93"/>
      <c r="L40" s="93"/>
      <c r="M40" s="93"/>
      <c r="N40" s="13">
        <f t="shared" si="5"/>
        <v>0</v>
      </c>
      <c r="O40" s="21">
        <v>0</v>
      </c>
      <c r="P40" s="92">
        <f t="shared" si="6"/>
        <v>0</v>
      </c>
      <c r="Q40" s="163">
        <f t="shared" si="9"/>
        <v>0</v>
      </c>
    </row>
    <row r="41" spans="2:20" ht="20.100000000000001" customHeight="1" thickBot="1" x14ac:dyDescent="0.3">
      <c r="B41" s="172" t="s">
        <v>156</v>
      </c>
      <c r="C41" s="356"/>
      <c r="D41" s="357"/>
      <c r="E41" s="358"/>
      <c r="F41" s="166"/>
      <c r="G41" s="166"/>
      <c r="H41" s="167"/>
      <c r="I41" s="167"/>
      <c r="J41" s="102"/>
      <c r="K41" s="93"/>
      <c r="L41" s="93"/>
      <c r="M41" s="93"/>
      <c r="N41" s="272">
        <f>SUM(N33:N40)</f>
        <v>0</v>
      </c>
      <c r="O41" s="113">
        <f>SUM(O33:O40)</f>
        <v>0</v>
      </c>
      <c r="P41" s="117"/>
      <c r="Q41" s="115">
        <f>SUM(Q33:Q40)</f>
        <v>0</v>
      </c>
    </row>
    <row r="42" spans="2:20" ht="12.75" thickBot="1" x14ac:dyDescent="0.25">
      <c r="K42" s="89"/>
      <c r="L42" s="89"/>
      <c r="M42" s="122"/>
      <c r="P42" s="90"/>
      <c r="Q42" s="122"/>
    </row>
    <row r="43" spans="2:20" ht="21" customHeight="1" thickBot="1" x14ac:dyDescent="0.3">
      <c r="B43" s="173" t="s">
        <v>157</v>
      </c>
      <c r="C43" s="359"/>
      <c r="D43" s="360"/>
      <c r="E43" s="361"/>
      <c r="F43" s="174"/>
      <c r="G43" s="174"/>
      <c r="H43" s="174"/>
      <c r="I43" s="174"/>
      <c r="J43" s="174"/>
      <c r="K43" s="175">
        <f>K29</f>
        <v>0</v>
      </c>
      <c r="L43" s="176"/>
      <c r="M43" s="175">
        <f>M29</f>
        <v>0</v>
      </c>
      <c r="N43" s="175">
        <f>N29+N41</f>
        <v>0</v>
      </c>
      <c r="O43" s="175">
        <f>O29+O41</f>
        <v>0</v>
      </c>
      <c r="P43" s="119"/>
      <c r="Q43" s="177">
        <f>Q29+Q41</f>
        <v>0</v>
      </c>
    </row>
  </sheetData>
  <sheetProtection algorithmName="SHA-512" hashValue="oWXOfB0ZG4kmQICt+cBuN4pBESCjAUFGKOHiTW5HkM3ff0ls31/FDGyAYSiXWXUUbBqCYBHVWuEycTyf6SLsHA==" saltValue="bbgfopj1Mr/5ngG5dJr2OQ==" spinCount="100000" sheet="1" selectLockedCells="1"/>
  <mergeCells count="52">
    <mergeCell ref="C41:E41"/>
    <mergeCell ref="C43:E43"/>
    <mergeCell ref="F8:F10"/>
    <mergeCell ref="C28:E28"/>
    <mergeCell ref="C29:E29"/>
    <mergeCell ref="C32:E32"/>
    <mergeCell ref="C33:E33"/>
    <mergeCell ref="C35:E35"/>
    <mergeCell ref="C36:E36"/>
    <mergeCell ref="C37:E37"/>
    <mergeCell ref="C38:E38"/>
    <mergeCell ref="C39:E39"/>
    <mergeCell ref="C40:E40"/>
    <mergeCell ref="C34:E34"/>
    <mergeCell ref="N3:N6"/>
    <mergeCell ref="O3:P3"/>
    <mergeCell ref="B4:C4"/>
    <mergeCell ref="I4:J4"/>
    <mergeCell ref="O4:P4"/>
    <mergeCell ref="B5:C5"/>
    <mergeCell ref="I5:J5"/>
    <mergeCell ref="O5:P5"/>
    <mergeCell ref="B6:C6"/>
    <mergeCell ref="O6:P6"/>
    <mergeCell ref="B3:C3"/>
    <mergeCell ref="D4:F4"/>
    <mergeCell ref="D5:F5"/>
    <mergeCell ref="D6:F6"/>
    <mergeCell ref="G39:H39"/>
    <mergeCell ref="G40:H40"/>
    <mergeCell ref="G33:H33"/>
    <mergeCell ref="G35:H35"/>
    <mergeCell ref="G36:H36"/>
    <mergeCell ref="G37:H37"/>
    <mergeCell ref="G38:H38"/>
    <mergeCell ref="G34:H34"/>
    <mergeCell ref="G32:H32"/>
    <mergeCell ref="C13:E13"/>
    <mergeCell ref="C14:E14"/>
    <mergeCell ref="C16:D16"/>
    <mergeCell ref="C15:E15"/>
    <mergeCell ref="C17:E17"/>
    <mergeCell ref="C18:E18"/>
    <mergeCell ref="C19:E19"/>
    <mergeCell ref="C20:E20"/>
    <mergeCell ref="C21:E21"/>
    <mergeCell ref="C22:E22"/>
    <mergeCell ref="C23:E23"/>
    <mergeCell ref="C24:E24"/>
    <mergeCell ref="C25:E25"/>
    <mergeCell ref="C26:E26"/>
    <mergeCell ref="C27:E27"/>
  </mergeCells>
  <conditionalFormatting sqref="E8">
    <cfRule type="expression" dxfId="2" priority="1">
      <formula>$D$8="Anders:"</formula>
    </cfRule>
  </conditionalFormatting>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disablePrompts="1" count="6">
        <x14:dataValidation type="list" allowBlank="1" showErrorMessage="1" xr:uid="{E83D314D-F97A-4A61-8F51-551E903A71BC}">
          <x14:formula1>
            <xm:f>'Niet aan komen'!$F$18:$F$25</xm:f>
          </x14:formula1>
          <xm:sqref>I14:I28</xm:sqref>
        </x14:dataValidation>
        <x14:dataValidation type="list" allowBlank="1" showErrorMessage="1" xr:uid="{862F58D5-E3D7-4977-B49A-2EE11C1F52D6}">
          <x14:formula1>
            <xm:f>'Niet aan komen'!$B$13:$B$16</xm:f>
          </x14:formula1>
          <xm:sqref>G14:G28</xm:sqref>
        </x14:dataValidation>
        <x14:dataValidation type="list" allowBlank="1" showInputMessage="1" showErrorMessage="1" xr:uid="{9A94BB24-57B6-46FF-B872-415FFCEE248D}">
          <x14:formula1>
            <xm:f>'Niet aan komen'!$C$12:$C$16</xm:f>
          </x14:formula1>
          <xm:sqref>D10</xm:sqref>
        </x14:dataValidation>
        <x14:dataValidation type="list" allowBlank="1" showInputMessage="1" showErrorMessage="1" xr:uid="{A0F34EA2-A343-0944-858C-CF26DD1E650E}">
          <x14:formula1>
            <xm:f>'Niet aan komen'!$C$18:$C$20</xm:f>
          </x14:formula1>
          <xm:sqref>D9</xm:sqref>
        </x14:dataValidation>
        <x14:dataValidation type="list" allowBlank="1" showInputMessage="1" showErrorMessage="1" xr:uid="{DA7F7BF9-176C-7C40-A6DF-0B3C58F0A57E}">
          <x14:formula1>
            <xm:f>'Niet aan komen'!$B$18:$B$29</xm:f>
          </x14:formula1>
          <xm:sqref>D8</xm:sqref>
        </x14:dataValidation>
        <x14:dataValidation type="list" allowBlank="1" showErrorMessage="1" xr:uid="{1C6B98B9-3D49-214A-BBD9-70FF4395D245}">
          <x14:formula1>
            <xm:f>'Niet aan komen'!$B$3:$B$10</xm:f>
          </x14:formula1>
          <xm:sqref>G33:H40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9E8-0D63-4F10-A3D1-252EEB71477A}">
  <dimension ref="B1:O44"/>
  <sheetViews>
    <sheetView showGridLines="0" showZeros="0" topLeftCell="C1" workbookViewId="0">
      <selection activeCell="G14" sqref="G14"/>
    </sheetView>
  </sheetViews>
  <sheetFormatPr defaultColWidth="9.140625" defaultRowHeight="12" x14ac:dyDescent="0.2"/>
  <cols>
    <col min="1" max="1" width="5.85546875" style="178" customWidth="1"/>
    <col min="2" max="2" width="50.85546875" style="178" customWidth="1"/>
    <col min="3" max="4" width="26.140625" style="178" customWidth="1"/>
    <col min="5" max="5" width="38.85546875" style="178" customWidth="1"/>
    <col min="6" max="6" width="28.42578125" style="179" customWidth="1"/>
    <col min="7" max="7" width="15.140625" style="178" customWidth="1"/>
    <col min="8" max="8" width="12.28515625" style="178" customWidth="1"/>
    <col min="9" max="9" width="11.7109375" style="178" customWidth="1"/>
    <col min="10" max="10" width="11.28515625" style="178" customWidth="1"/>
    <col min="11" max="11" width="1.28515625" style="178" customWidth="1"/>
    <col min="12" max="13" width="11" style="178" bestFit="1" customWidth="1"/>
    <col min="14" max="14" width="11.140625" style="178" customWidth="1"/>
    <col min="15" max="15" width="27.85546875" style="178" customWidth="1"/>
    <col min="16" max="16" width="19.85546875" style="178" customWidth="1"/>
    <col min="17" max="16384" width="9.140625" style="178"/>
  </cols>
  <sheetData>
    <row r="1" spans="2:10" ht="12.75" thickBot="1" x14ac:dyDescent="0.25"/>
    <row r="2" spans="2:10" ht="45" customHeight="1" x14ac:dyDescent="0.2">
      <c r="B2" s="180" t="s">
        <v>158</v>
      </c>
      <c r="C2" s="181"/>
      <c r="D2" s="181"/>
      <c r="E2" s="181"/>
      <c r="F2" s="182"/>
      <c r="G2" s="181"/>
      <c r="H2" s="181"/>
      <c r="I2" s="181"/>
      <c r="J2" s="183"/>
    </row>
    <row r="3" spans="2:10" ht="20.100000000000001" customHeight="1" x14ac:dyDescent="0.25">
      <c r="B3" s="184" t="s">
        <v>225</v>
      </c>
      <c r="C3" s="377" t="str">
        <f>'1. Begroting'!D4</f>
        <v>XXXX</v>
      </c>
      <c r="D3" s="322"/>
      <c r="E3" s="323"/>
      <c r="F3" s="186"/>
      <c r="G3" s="340" t="s">
        <v>227</v>
      </c>
      <c r="H3" s="341"/>
      <c r="I3" s="319">
        <f>'1. Begroting'!K4</f>
        <v>0</v>
      </c>
      <c r="J3" s="187"/>
    </row>
    <row r="4" spans="2:10" ht="20.100000000000001" customHeight="1" x14ac:dyDescent="0.2">
      <c r="B4" s="184" t="s">
        <v>228</v>
      </c>
      <c r="C4" s="377" t="str">
        <f>'1. Begroting'!D5</f>
        <v>YYYY</v>
      </c>
      <c r="D4" s="378"/>
      <c r="E4" s="379"/>
      <c r="F4" s="186"/>
      <c r="G4" s="340" t="s">
        <v>230</v>
      </c>
      <c r="H4" s="341"/>
      <c r="I4" s="319">
        <f>'1. Begroting'!K5</f>
        <v>0</v>
      </c>
      <c r="J4" s="187"/>
    </row>
    <row r="5" spans="2:10" ht="20.100000000000001" customHeight="1" thickBot="1" x14ac:dyDescent="0.25">
      <c r="B5" s="188" t="s">
        <v>231</v>
      </c>
      <c r="C5" s="380" t="str">
        <f>'1. Begroting'!D6</f>
        <v>ZZZZ</v>
      </c>
      <c r="D5" s="381"/>
      <c r="E5" s="382"/>
      <c r="F5" s="189"/>
      <c r="G5" s="190"/>
      <c r="H5" s="190"/>
      <c r="I5" s="190"/>
      <c r="J5" s="191"/>
    </row>
    <row r="6" spans="2:10" x14ac:dyDescent="0.2">
      <c r="B6" s="192"/>
      <c r="C6" s="193"/>
      <c r="D6" s="193"/>
      <c r="E6" s="193"/>
      <c r="F6" s="194"/>
      <c r="G6" s="193"/>
      <c r="H6" s="193"/>
      <c r="I6" s="193"/>
      <c r="J6" s="193"/>
    </row>
    <row r="7" spans="2:10" hidden="1" x14ac:dyDescent="0.2">
      <c r="B7" s="192"/>
      <c r="C7" s="193"/>
      <c r="D7" s="193"/>
      <c r="E7" s="193"/>
      <c r="F7" s="194"/>
      <c r="G7" s="193"/>
      <c r="H7" s="193"/>
      <c r="I7" s="193"/>
      <c r="J7" s="193"/>
    </row>
    <row r="8" spans="2:10" hidden="1" x14ac:dyDescent="0.2">
      <c r="B8" s="192"/>
      <c r="C8" s="193"/>
      <c r="D8" s="193"/>
      <c r="E8" s="193"/>
      <c r="F8" s="194"/>
      <c r="G8" s="193"/>
      <c r="H8" s="193"/>
      <c r="I8" s="193"/>
      <c r="J8" s="193"/>
    </row>
    <row r="9" spans="2:10" hidden="1" x14ac:dyDescent="0.2">
      <c r="B9" s="192"/>
      <c r="C9" s="193"/>
      <c r="D9" s="193"/>
      <c r="E9" s="193"/>
      <c r="F9" s="194"/>
      <c r="G9" s="193"/>
      <c r="H9" s="193"/>
      <c r="I9" s="193"/>
      <c r="J9" s="193"/>
    </row>
    <row r="10" spans="2:10" ht="20.100000000000001" hidden="1" customHeight="1" thickBot="1" x14ac:dyDescent="0.25">
      <c r="B10" s="146"/>
      <c r="C10" s="195"/>
      <c r="D10" s="195"/>
      <c r="E10" s="195"/>
      <c r="F10" s="195"/>
    </row>
    <row r="11" spans="2:10" ht="20.100000000000001" customHeight="1" thickBot="1" x14ac:dyDescent="0.25">
      <c r="B11" s="196"/>
      <c r="C11" s="196"/>
      <c r="D11" s="196"/>
      <c r="E11" s="196"/>
      <c r="F11" s="196"/>
      <c r="G11" s="370"/>
      <c r="H11" s="370"/>
      <c r="I11" s="370"/>
      <c r="J11" s="370"/>
    </row>
    <row r="12" spans="2:10" s="146" customFormat="1" ht="20.100000000000001" customHeight="1" thickBot="1" x14ac:dyDescent="0.25">
      <c r="B12" s="154" t="s">
        <v>173</v>
      </c>
      <c r="C12" s="197"/>
      <c r="D12" s="197"/>
      <c r="E12" s="197"/>
      <c r="F12" s="198"/>
      <c r="G12" s="367" t="s">
        <v>159</v>
      </c>
      <c r="H12" s="367"/>
      <c r="I12" s="367"/>
      <c r="J12" s="368"/>
    </row>
    <row r="13" spans="2:10" ht="20.100000000000001" customHeight="1" thickBot="1" x14ac:dyDescent="0.25">
      <c r="B13" s="199" t="s">
        <v>160</v>
      </c>
      <c r="C13" s="375" t="s">
        <v>140</v>
      </c>
      <c r="D13" s="376"/>
      <c r="E13" s="200" t="s">
        <v>41</v>
      </c>
      <c r="F13" s="201" t="s">
        <v>155</v>
      </c>
      <c r="G13" s="108">
        <v>2024</v>
      </c>
      <c r="H13" s="109">
        <v>2025</v>
      </c>
      <c r="I13" s="109">
        <v>2026</v>
      </c>
      <c r="J13" s="110">
        <v>2027</v>
      </c>
    </row>
    <row r="14" spans="2:10" ht="20.100000000000001" customHeight="1" x14ac:dyDescent="0.25">
      <c r="B14" s="202">
        <f>'1. Begroting'!$B14</f>
        <v>0</v>
      </c>
      <c r="C14" s="371">
        <f>'1. Begroting'!$C14</f>
        <v>0</v>
      </c>
      <c r="D14" s="372"/>
      <c r="E14" s="203">
        <f>'1. Begroting'!$G14</f>
        <v>0</v>
      </c>
      <c r="F14" s="204">
        <f>'1. Begroting'!$N14</f>
        <v>0</v>
      </c>
      <c r="G14" s="15">
        <v>0</v>
      </c>
      <c r="H14" s="15">
        <v>0</v>
      </c>
      <c r="I14" s="15">
        <v>0</v>
      </c>
      <c r="J14" s="17">
        <v>0</v>
      </c>
    </row>
    <row r="15" spans="2:10" ht="20.100000000000001" customHeight="1" x14ac:dyDescent="0.2">
      <c r="B15" s="202">
        <f>'1. Begroting'!$B15</f>
        <v>0</v>
      </c>
      <c r="C15" s="373">
        <f>'1. Begroting'!$C15</f>
        <v>0</v>
      </c>
      <c r="D15" s="374"/>
      <c r="E15" s="203">
        <f>'1. Begroting'!$G15</f>
        <v>0</v>
      </c>
      <c r="F15" s="204">
        <f>'1. Begroting'!$N15</f>
        <v>0</v>
      </c>
      <c r="G15" s="14">
        <v>0</v>
      </c>
      <c r="H15" s="14">
        <v>0</v>
      </c>
      <c r="I15" s="14">
        <v>0</v>
      </c>
      <c r="J15" s="16">
        <v>0</v>
      </c>
    </row>
    <row r="16" spans="2:10" ht="20.100000000000001" customHeight="1" x14ac:dyDescent="0.2">
      <c r="B16" s="202">
        <f>'1. Begroting'!$B16</f>
        <v>0</v>
      </c>
      <c r="C16" s="373">
        <f>'1. Begroting'!$C16</f>
        <v>0</v>
      </c>
      <c r="D16" s="374"/>
      <c r="E16" s="203">
        <f>'1. Begroting'!$G16</f>
        <v>0</v>
      </c>
      <c r="F16" s="204">
        <f>'1. Begroting'!$N16</f>
        <v>0</v>
      </c>
      <c r="G16" s="14">
        <v>0</v>
      </c>
      <c r="H16" s="14">
        <v>0</v>
      </c>
      <c r="I16" s="14">
        <v>0</v>
      </c>
      <c r="J16" s="16">
        <v>0</v>
      </c>
    </row>
    <row r="17" spans="2:10" ht="20.100000000000001" customHeight="1" x14ac:dyDescent="0.2">
      <c r="B17" s="202">
        <f>'1. Begroting'!$B17</f>
        <v>0</v>
      </c>
      <c r="C17" s="373">
        <f>'1. Begroting'!$C17</f>
        <v>0</v>
      </c>
      <c r="D17" s="374"/>
      <c r="E17" s="203">
        <f>'1. Begroting'!$G17</f>
        <v>0</v>
      </c>
      <c r="F17" s="204">
        <f>'1. Begroting'!$N17</f>
        <v>0</v>
      </c>
      <c r="G17" s="14">
        <v>0</v>
      </c>
      <c r="H17" s="14">
        <v>0</v>
      </c>
      <c r="I17" s="14">
        <v>0</v>
      </c>
      <c r="J17" s="16">
        <v>0</v>
      </c>
    </row>
    <row r="18" spans="2:10" ht="20.100000000000001" customHeight="1" x14ac:dyDescent="0.2">
      <c r="B18" s="202">
        <f>'1. Begroting'!$B18</f>
        <v>0</v>
      </c>
      <c r="C18" s="373">
        <f>'1. Begroting'!$C18</f>
        <v>0</v>
      </c>
      <c r="D18" s="374"/>
      <c r="E18" s="203">
        <f>'1. Begroting'!$G18</f>
        <v>0</v>
      </c>
      <c r="F18" s="204">
        <f>'1. Begroting'!$N18</f>
        <v>0</v>
      </c>
      <c r="G18" s="14">
        <v>0</v>
      </c>
      <c r="H18" s="14">
        <v>0</v>
      </c>
      <c r="I18" s="14">
        <v>0</v>
      </c>
      <c r="J18" s="16">
        <v>0</v>
      </c>
    </row>
    <row r="19" spans="2:10" ht="20.100000000000001" customHeight="1" x14ac:dyDescent="0.2">
      <c r="B19" s="202">
        <f>'1. Begroting'!$B19</f>
        <v>0</v>
      </c>
      <c r="C19" s="373">
        <f>'1. Begroting'!$C19</f>
        <v>0</v>
      </c>
      <c r="D19" s="374"/>
      <c r="E19" s="203">
        <f>'1. Begroting'!$G19</f>
        <v>0</v>
      </c>
      <c r="F19" s="204">
        <f>'1. Begroting'!$N19</f>
        <v>0</v>
      </c>
      <c r="G19" s="14">
        <v>0</v>
      </c>
      <c r="H19" s="14">
        <v>0</v>
      </c>
      <c r="I19" s="14">
        <v>0</v>
      </c>
      <c r="J19" s="16">
        <v>0</v>
      </c>
    </row>
    <row r="20" spans="2:10" ht="20.100000000000001" customHeight="1" x14ac:dyDescent="0.2">
      <c r="B20" s="202">
        <f>'1. Begroting'!$B20</f>
        <v>0</v>
      </c>
      <c r="C20" s="373">
        <f>'1. Begroting'!$C20</f>
        <v>0</v>
      </c>
      <c r="D20" s="374"/>
      <c r="E20" s="203">
        <f>'1. Begroting'!$G20</f>
        <v>0</v>
      </c>
      <c r="F20" s="204">
        <f>'1. Begroting'!$N20</f>
        <v>0</v>
      </c>
      <c r="G20" s="14">
        <v>0</v>
      </c>
      <c r="H20" s="14">
        <v>0</v>
      </c>
      <c r="I20" s="14">
        <v>0</v>
      </c>
      <c r="J20" s="16">
        <v>0</v>
      </c>
    </row>
    <row r="21" spans="2:10" ht="20.100000000000001" customHeight="1" x14ac:dyDescent="0.2">
      <c r="B21" s="202">
        <f>'1. Begroting'!$B21</f>
        <v>0</v>
      </c>
      <c r="C21" s="373">
        <f>'1. Begroting'!$C21</f>
        <v>0</v>
      </c>
      <c r="D21" s="374"/>
      <c r="E21" s="203">
        <f>'1. Begroting'!$G21</f>
        <v>0</v>
      </c>
      <c r="F21" s="204">
        <f>'1. Begroting'!$N21</f>
        <v>0</v>
      </c>
      <c r="G21" s="14">
        <v>0</v>
      </c>
      <c r="H21" s="14">
        <v>0</v>
      </c>
      <c r="I21" s="14">
        <v>0</v>
      </c>
      <c r="J21" s="16">
        <v>0</v>
      </c>
    </row>
    <row r="22" spans="2:10" ht="20.100000000000001" customHeight="1" x14ac:dyDescent="0.2">
      <c r="B22" s="202">
        <f>'1. Begroting'!$B22</f>
        <v>0</v>
      </c>
      <c r="C22" s="373">
        <f>'1. Begroting'!$C22</f>
        <v>0</v>
      </c>
      <c r="D22" s="374"/>
      <c r="E22" s="203">
        <f>'1. Begroting'!$G22</f>
        <v>0</v>
      </c>
      <c r="F22" s="204">
        <f>'1. Begroting'!$N22</f>
        <v>0</v>
      </c>
      <c r="G22" s="14">
        <v>0</v>
      </c>
      <c r="H22" s="14">
        <v>0</v>
      </c>
      <c r="I22" s="14">
        <v>0</v>
      </c>
      <c r="J22" s="16">
        <v>0</v>
      </c>
    </row>
    <row r="23" spans="2:10" ht="20.100000000000001" customHeight="1" x14ac:dyDescent="0.2">
      <c r="B23" s="202">
        <f>'1. Begroting'!$B23</f>
        <v>0</v>
      </c>
      <c r="C23" s="373">
        <f>'1. Begroting'!$C23</f>
        <v>0</v>
      </c>
      <c r="D23" s="374"/>
      <c r="E23" s="203">
        <f>'1. Begroting'!$G23</f>
        <v>0</v>
      </c>
      <c r="F23" s="204">
        <f>'1. Begroting'!$N23</f>
        <v>0</v>
      </c>
      <c r="G23" s="14">
        <v>0</v>
      </c>
      <c r="H23" s="14">
        <v>0</v>
      </c>
      <c r="I23" s="14">
        <v>0</v>
      </c>
      <c r="J23" s="16">
        <v>0</v>
      </c>
    </row>
    <row r="24" spans="2:10" ht="20.100000000000001" customHeight="1" x14ac:dyDescent="0.2">
      <c r="B24" s="202">
        <f>'1. Begroting'!$B24</f>
        <v>0</v>
      </c>
      <c r="C24" s="373">
        <f>'1. Begroting'!$C24</f>
        <v>0</v>
      </c>
      <c r="D24" s="374"/>
      <c r="E24" s="203">
        <f>'1. Begroting'!$G24</f>
        <v>0</v>
      </c>
      <c r="F24" s="204">
        <f>'1. Begroting'!$N24</f>
        <v>0</v>
      </c>
      <c r="G24" s="14">
        <v>0</v>
      </c>
      <c r="H24" s="14">
        <v>0</v>
      </c>
      <c r="I24" s="14">
        <v>0</v>
      </c>
      <c r="J24" s="16">
        <v>0</v>
      </c>
    </row>
    <row r="25" spans="2:10" ht="20.100000000000001" customHeight="1" x14ac:dyDescent="0.2">
      <c r="B25" s="202">
        <f>'1. Begroting'!$B25</f>
        <v>0</v>
      </c>
      <c r="C25" s="373">
        <f>'1. Begroting'!$C25</f>
        <v>0</v>
      </c>
      <c r="D25" s="374"/>
      <c r="E25" s="203">
        <f>'1. Begroting'!$G25</f>
        <v>0</v>
      </c>
      <c r="F25" s="204">
        <f>'1. Begroting'!$N25</f>
        <v>0</v>
      </c>
      <c r="G25" s="14">
        <v>0</v>
      </c>
      <c r="H25" s="14">
        <v>0</v>
      </c>
      <c r="I25" s="14">
        <v>0</v>
      </c>
      <c r="J25" s="16">
        <v>0</v>
      </c>
    </row>
    <row r="26" spans="2:10" ht="20.100000000000001" customHeight="1" x14ac:dyDescent="0.2">
      <c r="B26" s="202">
        <f>'1. Begroting'!$B26</f>
        <v>0</v>
      </c>
      <c r="C26" s="373">
        <f>'1. Begroting'!$C26</f>
        <v>0</v>
      </c>
      <c r="D26" s="374"/>
      <c r="E26" s="203">
        <f>'1. Begroting'!$G26</f>
        <v>0</v>
      </c>
      <c r="F26" s="204">
        <f>'1. Begroting'!$N26</f>
        <v>0</v>
      </c>
      <c r="G26" s="14">
        <v>0</v>
      </c>
      <c r="H26" s="14">
        <v>0</v>
      </c>
      <c r="I26" s="14">
        <v>0</v>
      </c>
      <c r="J26" s="16">
        <v>0</v>
      </c>
    </row>
    <row r="27" spans="2:10" ht="20.100000000000001" customHeight="1" x14ac:dyDescent="0.2">
      <c r="B27" s="202">
        <f>'1. Begroting'!$B27</f>
        <v>0</v>
      </c>
      <c r="C27" s="373">
        <f>'1. Begroting'!$C27</f>
        <v>0</v>
      </c>
      <c r="D27" s="374"/>
      <c r="E27" s="203">
        <f>'1. Begroting'!$G27</f>
        <v>0</v>
      </c>
      <c r="F27" s="204">
        <f>'1. Begroting'!$N27</f>
        <v>0</v>
      </c>
      <c r="G27" s="14">
        <v>0</v>
      </c>
      <c r="H27" s="14">
        <v>0</v>
      </c>
      <c r="I27" s="14">
        <v>0</v>
      </c>
      <c r="J27" s="16">
        <v>0</v>
      </c>
    </row>
    <row r="28" spans="2:10" ht="20.100000000000001" customHeight="1" x14ac:dyDescent="0.2">
      <c r="B28" s="202">
        <f>'1. Begroting'!$B28</f>
        <v>0</v>
      </c>
      <c r="C28" s="373">
        <f>'1. Begroting'!$C28</f>
        <v>0</v>
      </c>
      <c r="D28" s="374"/>
      <c r="E28" s="203">
        <f>'1. Begroting'!$G28</f>
        <v>0</v>
      </c>
      <c r="F28" s="204">
        <f>'1. Begroting'!$N28</f>
        <v>0</v>
      </c>
      <c r="G28" s="18">
        <v>0</v>
      </c>
      <c r="H28" s="18">
        <v>0</v>
      </c>
      <c r="I28" s="18">
        <v>0</v>
      </c>
      <c r="J28" s="19">
        <v>0</v>
      </c>
    </row>
    <row r="29" spans="2:10" ht="20.100000000000001" customHeight="1" thickBot="1" x14ac:dyDescent="0.3">
      <c r="B29" s="165" t="s">
        <v>149</v>
      </c>
      <c r="C29" s="386"/>
      <c r="D29" s="387"/>
      <c r="E29" s="205"/>
      <c r="F29" s="277">
        <f>SUM(F14:F28)</f>
        <v>0</v>
      </c>
      <c r="G29" s="206">
        <f>SUM(G14:G28)</f>
        <v>0</v>
      </c>
      <c r="H29" s="206">
        <f>SUM(H14:H28)</f>
        <v>0</v>
      </c>
      <c r="I29" s="206">
        <f>SUM(I14:I28)</f>
        <v>0</v>
      </c>
      <c r="J29" s="207">
        <f>SUM(J14:J28)</f>
        <v>0</v>
      </c>
    </row>
    <row r="30" spans="2:10" s="193" customFormat="1" ht="12" customHeight="1" thickBot="1" x14ac:dyDescent="0.25">
      <c r="B30" s="208"/>
      <c r="C30" s="209"/>
      <c r="D30" s="209"/>
      <c r="E30" s="209"/>
      <c r="F30" s="210"/>
      <c r="G30" s="211"/>
      <c r="H30" s="211"/>
      <c r="I30" s="211"/>
      <c r="J30" s="211"/>
    </row>
    <row r="31" spans="2:10" ht="20.100000000000001" customHeight="1" thickBot="1" x14ac:dyDescent="0.25">
      <c r="B31" s="212" t="s">
        <v>64</v>
      </c>
      <c r="C31" s="283"/>
      <c r="D31" s="284"/>
      <c r="E31" s="284"/>
      <c r="F31" s="285"/>
      <c r="G31" s="369" t="s">
        <v>159</v>
      </c>
      <c r="H31" s="367"/>
      <c r="I31" s="367"/>
      <c r="J31" s="368"/>
    </row>
    <row r="32" spans="2:10" ht="20.100000000000001" customHeight="1" thickBot="1" x14ac:dyDescent="0.25">
      <c r="B32" s="213" t="s">
        <v>160</v>
      </c>
      <c r="C32" s="385" t="s">
        <v>140</v>
      </c>
      <c r="D32" s="376"/>
      <c r="E32" s="201" t="s">
        <v>41</v>
      </c>
      <c r="F32" s="201" t="s">
        <v>155</v>
      </c>
      <c r="G32" s="108">
        <v>2024</v>
      </c>
      <c r="H32" s="109">
        <v>2025</v>
      </c>
      <c r="I32" s="109">
        <v>2026</v>
      </c>
      <c r="J32" s="110">
        <v>2027</v>
      </c>
    </row>
    <row r="33" spans="2:15" ht="30.95" customHeight="1" x14ac:dyDescent="0.25">
      <c r="B33" s="202">
        <f>'1. Begroting'!$B33</f>
        <v>0</v>
      </c>
      <c r="C33" s="390">
        <f>'1. Begroting'!$C33</f>
        <v>0</v>
      </c>
      <c r="D33" s="391"/>
      <c r="E33" s="203" t="str">
        <f>'1. Begroting'!$G33</f>
        <v>Vrijwilligers (belastingvrije vrijwilligersvergoeding)</v>
      </c>
      <c r="F33" s="214">
        <f>'1. Begroting'!$N33</f>
        <v>0</v>
      </c>
      <c r="G33" s="14">
        <v>0</v>
      </c>
      <c r="H33" s="14">
        <v>0</v>
      </c>
      <c r="I33" s="14">
        <v>0</v>
      </c>
      <c r="J33" s="16">
        <v>0</v>
      </c>
    </row>
    <row r="34" spans="2:15" ht="30.95" customHeight="1" x14ac:dyDescent="0.25">
      <c r="B34" s="202">
        <f>'1. Begroting'!$B34</f>
        <v>0</v>
      </c>
      <c r="C34" s="393">
        <f>'1. Begroting'!$C34</f>
        <v>0</v>
      </c>
      <c r="D34" s="394"/>
      <c r="E34" s="203" t="str">
        <f>'1. Begroting'!$G34</f>
        <v>Bijdrage in natura van vrijwilligers</v>
      </c>
      <c r="F34" s="214">
        <f>'1. Begroting'!$N34</f>
        <v>0</v>
      </c>
      <c r="G34" s="14">
        <v>0</v>
      </c>
      <c r="H34" s="14">
        <v>0</v>
      </c>
      <c r="I34" s="14">
        <v>0</v>
      </c>
      <c r="J34" s="16">
        <v>0</v>
      </c>
    </row>
    <row r="35" spans="2:15" ht="30.95" customHeight="1" x14ac:dyDescent="0.2">
      <c r="B35" s="202">
        <f>'1. Begroting'!$B35</f>
        <v>0</v>
      </c>
      <c r="C35" s="373">
        <f>'1. Begroting'!$C35</f>
        <v>0</v>
      </c>
      <c r="D35" s="374"/>
      <c r="E35" s="203" t="str">
        <f>'1. Begroting'!$G35</f>
        <v>Eigen inbreng als geen sprake is van verloning</v>
      </c>
      <c r="F35" s="214">
        <f>'1. Begroting'!$N35</f>
        <v>0</v>
      </c>
      <c r="G35" s="14">
        <v>0</v>
      </c>
      <c r="H35" s="14">
        <v>0</v>
      </c>
      <c r="I35" s="14">
        <v>0</v>
      </c>
      <c r="J35" s="16">
        <v>0</v>
      </c>
    </row>
    <row r="36" spans="2:15" ht="30.95" customHeight="1" x14ac:dyDescent="0.25">
      <c r="B36" s="202">
        <f>'1. Begroting'!$B36</f>
        <v>0</v>
      </c>
      <c r="C36" s="373">
        <f>'1. Begroting'!$C36</f>
        <v>0</v>
      </c>
      <c r="D36" s="392"/>
      <c r="E36" s="203" t="str">
        <f>'1. Begroting'!$G36</f>
        <v>Ondersteunende functies (bijv. administratie, secretariaat, projectondersteuning)</v>
      </c>
      <c r="F36" s="214">
        <f>'1. Begroting'!$N36</f>
        <v>0</v>
      </c>
      <c r="G36" s="14">
        <v>0</v>
      </c>
      <c r="H36" s="14">
        <v>0</v>
      </c>
      <c r="I36" s="14">
        <v>0</v>
      </c>
      <c r="J36" s="16">
        <v>0</v>
      </c>
    </row>
    <row r="37" spans="2:15" ht="30.95" customHeight="1" x14ac:dyDescent="0.25">
      <c r="B37" s="202">
        <f>'1. Begroting'!$B37</f>
        <v>0</v>
      </c>
      <c r="C37" s="393">
        <f>'1. Begroting'!$C37</f>
        <v>0</v>
      </c>
      <c r="D37" s="394"/>
      <c r="E37" s="203" t="str">
        <f>'1. Begroting'!$G37</f>
        <v>Uitvoerende functies (directe uitvoering van de activiteit)</v>
      </c>
      <c r="F37" s="214">
        <f>'1. Begroting'!$N37</f>
        <v>0</v>
      </c>
      <c r="G37" s="14">
        <v>0</v>
      </c>
      <c r="H37" s="14">
        <v>0</v>
      </c>
      <c r="I37" s="14">
        <v>0</v>
      </c>
      <c r="J37" s="16">
        <v>0</v>
      </c>
    </row>
    <row r="38" spans="2:15" ht="30.95" customHeight="1" x14ac:dyDescent="0.25">
      <c r="B38" s="202">
        <f>'1. Begroting'!$B38</f>
        <v>0</v>
      </c>
      <c r="C38" s="373">
        <f>'1. Begroting'!$C38</f>
        <v>0</v>
      </c>
      <c r="D38" s="392"/>
      <c r="E38" s="203" t="str">
        <f>'1. Begroting'!$G38</f>
        <v>Beleidsmatige functies / onderzoeker</v>
      </c>
      <c r="F38" s="214">
        <f>'1. Begroting'!$N38</f>
        <v>0</v>
      </c>
      <c r="G38" s="14">
        <v>0</v>
      </c>
      <c r="H38" s="14">
        <v>0</v>
      </c>
      <c r="I38" s="14">
        <v>0</v>
      </c>
      <c r="J38" s="16">
        <v>0</v>
      </c>
    </row>
    <row r="39" spans="2:15" ht="30.95" customHeight="1" x14ac:dyDescent="0.25">
      <c r="B39" s="202">
        <f>'1. Begroting'!$B39</f>
        <v>0</v>
      </c>
      <c r="C39" s="393">
        <f>'1. Begroting'!$C39</f>
        <v>0</v>
      </c>
      <c r="D39" s="394"/>
      <c r="E39" s="203" t="str">
        <f>'1. Begroting'!$G39</f>
        <v>Senior functies / midden management / specialistisch onderzoeker</v>
      </c>
      <c r="F39" s="214">
        <f>'1. Begroting'!$N39</f>
        <v>0</v>
      </c>
      <c r="G39" s="14">
        <v>0</v>
      </c>
      <c r="H39" s="14">
        <v>0</v>
      </c>
      <c r="I39" s="14">
        <v>0</v>
      </c>
      <c r="J39" s="16">
        <v>0</v>
      </c>
    </row>
    <row r="40" spans="2:15" s="215" customFormat="1" ht="30.95" customHeight="1" x14ac:dyDescent="0.25">
      <c r="B40" s="202">
        <f>'1. Begroting'!$B40</f>
        <v>0</v>
      </c>
      <c r="C40" s="388">
        <f>'1. Begroting'!$C40</f>
        <v>0</v>
      </c>
      <c r="D40" s="389"/>
      <c r="E40" s="278" t="str">
        <f>'1. Begroting'!$G40</f>
        <v xml:space="preserve">Strategische managementfunctie / directie </v>
      </c>
      <c r="F40" s="279">
        <f>'1. Begroting'!$N40</f>
        <v>0</v>
      </c>
      <c r="G40" s="18">
        <v>0</v>
      </c>
      <c r="H40" s="18">
        <v>0</v>
      </c>
      <c r="I40" s="18">
        <v>0</v>
      </c>
      <c r="J40" s="19">
        <v>0</v>
      </c>
    </row>
    <row r="41" spans="2:15" s="215" customFormat="1" ht="20.100000000000001" customHeight="1" thickBot="1" x14ac:dyDescent="0.25">
      <c r="B41" s="254" t="s">
        <v>161</v>
      </c>
      <c r="C41" s="280"/>
      <c r="D41" s="280"/>
      <c r="E41" s="286"/>
      <c r="F41" s="301">
        <f>SUM(F33:F40)</f>
        <v>0</v>
      </c>
      <c r="G41" s="281">
        <f>SUM(G33:G40)</f>
        <v>0</v>
      </c>
      <c r="H41" s="281">
        <f>SUM(H33:H40)</f>
        <v>0</v>
      </c>
      <c r="I41" s="281">
        <f>SUM(I33:I40)</f>
        <v>0</v>
      </c>
      <c r="J41" s="282">
        <f>SUM(J33:J40)</f>
        <v>0</v>
      </c>
    </row>
    <row r="42" spans="2:15" s="215" customFormat="1" ht="20.100000000000001" customHeight="1" thickBot="1" x14ac:dyDescent="0.25">
      <c r="B42" s="219"/>
      <c r="C42" s="219"/>
      <c r="D42" s="219"/>
      <c r="E42" s="219"/>
      <c r="F42" s="220"/>
      <c r="G42" s="221"/>
      <c r="H42" s="221"/>
      <c r="I42" s="221"/>
      <c r="J42" s="221"/>
    </row>
    <row r="43" spans="2:15" s="215" customFormat="1" ht="20.100000000000001" customHeight="1" thickBot="1" x14ac:dyDescent="0.3">
      <c r="B43" s="222" t="s">
        <v>233</v>
      </c>
      <c r="C43" s="383"/>
      <c r="D43" s="384"/>
      <c r="E43" s="223"/>
      <c r="F43" s="217">
        <f>F29+F41</f>
        <v>0</v>
      </c>
      <c r="G43" s="217">
        <f>G29+G41</f>
        <v>0</v>
      </c>
      <c r="H43" s="217">
        <f>H29+H41</f>
        <v>0</v>
      </c>
      <c r="I43" s="217">
        <f>I29+I41</f>
        <v>0</v>
      </c>
      <c r="J43" s="218">
        <f>J29+J41</f>
        <v>0</v>
      </c>
      <c r="L43" s="287">
        <f>SUM(G43:J43)</f>
        <v>0</v>
      </c>
      <c r="M43" s="288" t="s">
        <v>163</v>
      </c>
      <c r="N43" s="289">
        <f>'1. Begroting'!$N$43-L43</f>
        <v>0</v>
      </c>
      <c r="O43" s="290" t="s">
        <v>252</v>
      </c>
    </row>
    <row r="44" spans="2:15" s="224" customFormat="1" ht="20.100000000000001" customHeight="1" x14ac:dyDescent="0.25"/>
  </sheetData>
  <sheetProtection algorithmName="SHA-512" hashValue="BzxXsICjn2tckwcSBOkCI4ktFrIWY5kPq5FrTlJEGULylm9TTehbQPEtOEoQLTx5KTlbH+nb2Fl+CI81n5i87A==" saltValue="k6W2Ho5FVNMGeAdyqN/P9Q==" spinCount="100000" sheet="1" selectLockedCells="1"/>
  <mergeCells count="35">
    <mergeCell ref="C43:D43"/>
    <mergeCell ref="C32:D32"/>
    <mergeCell ref="C27:D27"/>
    <mergeCell ref="C28:D28"/>
    <mergeCell ref="C29:D29"/>
    <mergeCell ref="C40:D40"/>
    <mergeCell ref="C33:D33"/>
    <mergeCell ref="C35:D35"/>
    <mergeCell ref="C36:D36"/>
    <mergeCell ref="C37:D37"/>
    <mergeCell ref="C38:D38"/>
    <mergeCell ref="C39:D39"/>
    <mergeCell ref="C34:D34"/>
    <mergeCell ref="C24:D24"/>
    <mergeCell ref="C25:D25"/>
    <mergeCell ref="C26:D26"/>
    <mergeCell ref="C13:D13"/>
    <mergeCell ref="C3:E3"/>
    <mergeCell ref="C4:E4"/>
    <mergeCell ref="C5:E5"/>
    <mergeCell ref="C19:D19"/>
    <mergeCell ref="C20:D20"/>
    <mergeCell ref="C21:D21"/>
    <mergeCell ref="C22:D22"/>
    <mergeCell ref="C23:D23"/>
    <mergeCell ref="C14:D14"/>
    <mergeCell ref="C15:D15"/>
    <mergeCell ref="C16:D16"/>
    <mergeCell ref="C17:D17"/>
    <mergeCell ref="C18:D18"/>
    <mergeCell ref="G3:H3"/>
    <mergeCell ref="G4:H4"/>
    <mergeCell ref="G12:J12"/>
    <mergeCell ref="G31:J31"/>
    <mergeCell ref="G11:J11"/>
  </mergeCells>
  <conditionalFormatting sqref="N43">
    <cfRule type="cellIs" dxfId="1" priority="1" operator="notEqual">
      <formula>0</formula>
    </cfRule>
  </conditionalFormatting>
  <pageMargins left="0.7" right="0.7" top="0.75" bottom="0.75" header="0.3" footer="0.3"/>
  <pageSetup paperSize="9" orientation="portrait" horizontalDpi="4294967293" verticalDpi="0" r:id="rId1"/>
  <ignoredErrors>
    <ignoredError sqref="G41 G29:J29 H41:J4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797A-8CCE-420E-8CB2-E6AD0A4E4C27}">
  <dimension ref="B1:H46"/>
  <sheetViews>
    <sheetView showGridLines="0" showZeros="0" workbookViewId="0">
      <selection activeCell="C10" sqref="C10"/>
    </sheetView>
  </sheetViews>
  <sheetFormatPr defaultColWidth="9.140625" defaultRowHeight="12" x14ac:dyDescent="0.2"/>
  <cols>
    <col min="1" max="1" width="5.85546875" style="178" customWidth="1"/>
    <col min="2" max="2" width="50.85546875" style="178" customWidth="1"/>
    <col min="3" max="3" width="32.85546875" style="178" customWidth="1"/>
    <col min="4" max="4" width="16.85546875" style="178" bestFit="1" customWidth="1"/>
    <col min="5" max="5" width="16.85546875" style="178" customWidth="1"/>
    <col min="6" max="16384" width="9.140625" style="178"/>
  </cols>
  <sheetData>
    <row r="1" spans="2:8" ht="12.75" customHeight="1" thickBot="1" x14ac:dyDescent="0.25"/>
    <row r="2" spans="2:8" ht="35.25" customHeight="1" x14ac:dyDescent="0.4">
      <c r="B2" s="225" t="s">
        <v>238</v>
      </c>
      <c r="C2" s="181"/>
      <c r="D2" s="181"/>
      <c r="E2" s="183"/>
    </row>
    <row r="3" spans="2:8" ht="12.75" customHeight="1" x14ac:dyDescent="0.2">
      <c r="B3" s="226" t="s">
        <v>239</v>
      </c>
      <c r="C3" s="298"/>
      <c r="D3" s="298"/>
      <c r="E3" s="227"/>
      <c r="F3" s="215"/>
      <c r="H3" s="228"/>
    </row>
    <row r="4" spans="2:8" ht="12.75" customHeight="1" x14ac:dyDescent="0.2">
      <c r="B4" s="226"/>
      <c r="C4" s="298"/>
      <c r="D4" s="298"/>
      <c r="E4" s="227"/>
      <c r="F4" s="215"/>
      <c r="H4" s="228"/>
    </row>
    <row r="5" spans="2:8" ht="20.100000000000001" customHeight="1" x14ac:dyDescent="0.2">
      <c r="B5" s="229" t="s">
        <v>225</v>
      </c>
      <c r="C5" s="230" t="str">
        <f>LEFT('1. Begroting'!D4,32)</f>
        <v>XXXX</v>
      </c>
      <c r="D5" s="320" t="s">
        <v>227</v>
      </c>
      <c r="E5" s="231">
        <f>'1. Begroting'!K4</f>
        <v>0</v>
      </c>
    </row>
    <row r="6" spans="2:8" ht="20.100000000000001" customHeight="1" x14ac:dyDescent="0.2">
      <c r="B6" s="229" t="s">
        <v>228</v>
      </c>
      <c r="C6" s="230" t="str">
        <f>LEFT('1. Begroting'!D5,32)</f>
        <v>YYYY</v>
      </c>
      <c r="D6" s="320" t="s">
        <v>230</v>
      </c>
      <c r="E6" s="231">
        <f>'1. Begroting'!K5</f>
        <v>0</v>
      </c>
    </row>
    <row r="7" spans="2:8" ht="20.100000000000001" customHeight="1" thickBot="1" x14ac:dyDescent="0.25">
      <c r="B7" s="232" t="s">
        <v>231</v>
      </c>
      <c r="C7" s="233" t="str">
        <f>LEFT('1. Begroting'!D6,32)</f>
        <v>ZZZZ</v>
      </c>
      <c r="D7" s="299"/>
      <c r="E7" s="191"/>
    </row>
    <row r="8" spans="2:8" ht="12.75" thickBot="1" x14ac:dyDescent="0.25"/>
    <row r="9" spans="2:8" ht="20.100000000000001" customHeight="1" x14ac:dyDescent="0.25">
      <c r="B9" s="234" t="s">
        <v>271</v>
      </c>
      <c r="C9" s="235" t="s">
        <v>164</v>
      </c>
      <c r="D9" s="236" t="s">
        <v>165</v>
      </c>
    </row>
    <row r="10" spans="2:8" ht="20.100000000000001" customHeight="1" x14ac:dyDescent="0.2">
      <c r="B10" s="311" t="s">
        <v>253</v>
      </c>
      <c r="C10" s="14">
        <v>0</v>
      </c>
      <c r="D10" s="295" t="str">
        <f>IFERROR(C10/$C$42,"")</f>
        <v/>
      </c>
    </row>
    <row r="11" spans="2:8" ht="20.100000000000001" customHeight="1" x14ac:dyDescent="0.2">
      <c r="B11" s="311" t="s">
        <v>279</v>
      </c>
      <c r="C11" s="14">
        <v>0</v>
      </c>
      <c r="D11" s="295"/>
      <c r="E11" s="215" t="s">
        <v>281</v>
      </c>
    </row>
    <row r="12" spans="2:8" ht="20.100000000000001" customHeight="1" x14ac:dyDescent="0.2">
      <c r="B12" s="311" t="s">
        <v>259</v>
      </c>
      <c r="C12" s="14">
        <v>0</v>
      </c>
      <c r="D12" s="295" t="str">
        <f>IFERROR(C12/$C$42,"")</f>
        <v/>
      </c>
      <c r="E12" s="215" t="s">
        <v>280</v>
      </c>
    </row>
    <row r="13" spans="2:8" ht="20.100000000000001" customHeight="1" thickBot="1" x14ac:dyDescent="0.25">
      <c r="B13" s="238" t="s">
        <v>161</v>
      </c>
      <c r="C13" s="310">
        <f>SUM(C10:C12)</f>
        <v>0</v>
      </c>
      <c r="D13" s="291"/>
    </row>
    <row r="14" spans="2:8" ht="20.100000000000001" customHeight="1" thickBot="1" x14ac:dyDescent="0.25"/>
    <row r="15" spans="2:8" ht="20.100000000000001" customHeight="1" x14ac:dyDescent="0.2">
      <c r="B15" s="234" t="s">
        <v>272</v>
      </c>
      <c r="C15" s="300"/>
      <c r="D15" s="300"/>
      <c r="E15" s="292"/>
    </row>
    <row r="16" spans="2:8" s="215" customFormat="1" ht="20.100000000000001" customHeight="1" x14ac:dyDescent="0.25">
      <c r="B16" s="237" t="s">
        <v>150</v>
      </c>
      <c r="C16" s="239" t="s">
        <v>164</v>
      </c>
      <c r="D16" s="240" t="s">
        <v>165</v>
      </c>
      <c r="E16" s="294" t="s">
        <v>167</v>
      </c>
    </row>
    <row r="17" spans="2:5" ht="20.100000000000001" customHeight="1" x14ac:dyDescent="0.2">
      <c r="B17" s="241" t="s">
        <v>168</v>
      </c>
      <c r="C17" s="242"/>
      <c r="D17" s="242"/>
      <c r="E17" s="293"/>
    </row>
    <row r="18" spans="2:5" ht="20.100000000000001" customHeight="1" x14ac:dyDescent="0.2">
      <c r="B18" s="20"/>
      <c r="C18" s="14">
        <v>0</v>
      </c>
      <c r="D18" s="297" t="str">
        <f>IFERROR(C18/$C$42,"")</f>
        <v/>
      </c>
      <c r="E18" s="296" t="s">
        <v>283</v>
      </c>
    </row>
    <row r="19" spans="2:5" ht="20.100000000000001" customHeight="1" x14ac:dyDescent="0.2">
      <c r="B19" s="20"/>
      <c r="C19" s="14">
        <v>0</v>
      </c>
      <c r="D19" s="297" t="str">
        <f t="shared" ref="D19:D22" si="0">IFERROR(C19/$C$42,"")</f>
        <v/>
      </c>
      <c r="E19" s="296" t="s">
        <v>283</v>
      </c>
    </row>
    <row r="20" spans="2:5" ht="20.100000000000001" customHeight="1" x14ac:dyDescent="0.2">
      <c r="B20" s="20"/>
      <c r="C20" s="14">
        <v>0</v>
      </c>
      <c r="D20" s="297" t="str">
        <f t="shared" si="0"/>
        <v/>
      </c>
      <c r="E20" s="296" t="s">
        <v>283</v>
      </c>
    </row>
    <row r="21" spans="2:5" ht="20.100000000000001" customHeight="1" x14ac:dyDescent="0.2">
      <c r="B21" s="20"/>
      <c r="C21" s="14">
        <v>0</v>
      </c>
      <c r="D21" s="297" t="str">
        <f t="shared" si="0"/>
        <v/>
      </c>
      <c r="E21" s="296" t="s">
        <v>283</v>
      </c>
    </row>
    <row r="22" spans="2:5" ht="20.100000000000001" customHeight="1" x14ac:dyDescent="0.2">
      <c r="B22" s="20"/>
      <c r="C22" s="14">
        <v>0</v>
      </c>
      <c r="D22" s="297" t="str">
        <f t="shared" si="0"/>
        <v/>
      </c>
      <c r="E22" s="296" t="s">
        <v>283</v>
      </c>
    </row>
    <row r="23" spans="2:5" ht="20.100000000000001" customHeight="1" x14ac:dyDescent="0.2">
      <c r="B23" s="241" t="s">
        <v>169</v>
      </c>
      <c r="C23" s="242"/>
      <c r="D23" s="242"/>
      <c r="E23" s="243"/>
    </row>
    <row r="24" spans="2:5" ht="20.100000000000001" customHeight="1" x14ac:dyDescent="0.2">
      <c r="B24" s="20"/>
      <c r="C24" s="14">
        <v>0</v>
      </c>
      <c r="D24" s="297" t="str">
        <f t="shared" ref="D24:D28" si="1">IFERROR(C24/$C$42,"")</f>
        <v/>
      </c>
      <c r="E24" s="296" t="s">
        <v>283</v>
      </c>
    </row>
    <row r="25" spans="2:5" ht="20.100000000000001" customHeight="1" x14ac:dyDescent="0.2">
      <c r="B25" s="20"/>
      <c r="C25" s="14">
        <v>0</v>
      </c>
      <c r="D25" s="297" t="str">
        <f t="shared" si="1"/>
        <v/>
      </c>
      <c r="E25" s="296" t="s">
        <v>283</v>
      </c>
    </row>
    <row r="26" spans="2:5" ht="20.100000000000001" customHeight="1" x14ac:dyDescent="0.2">
      <c r="B26" s="20"/>
      <c r="C26" s="14">
        <v>0</v>
      </c>
      <c r="D26" s="297" t="str">
        <f t="shared" si="1"/>
        <v/>
      </c>
      <c r="E26" s="296" t="s">
        <v>283</v>
      </c>
    </row>
    <row r="27" spans="2:5" ht="20.100000000000001" customHeight="1" x14ac:dyDescent="0.2">
      <c r="B27" s="20"/>
      <c r="C27" s="14">
        <v>0</v>
      </c>
      <c r="D27" s="297" t="str">
        <f t="shared" si="1"/>
        <v/>
      </c>
      <c r="E27" s="296" t="s">
        <v>283</v>
      </c>
    </row>
    <row r="28" spans="2:5" ht="20.100000000000001" customHeight="1" x14ac:dyDescent="0.2">
      <c r="B28" s="20"/>
      <c r="C28" s="14">
        <v>0</v>
      </c>
      <c r="D28" s="297" t="str">
        <f t="shared" si="1"/>
        <v/>
      </c>
      <c r="E28" s="296" t="s">
        <v>283</v>
      </c>
    </row>
    <row r="29" spans="2:5" ht="20.100000000000001" customHeight="1" thickBot="1" x14ac:dyDescent="0.25">
      <c r="B29" s="238" t="s">
        <v>161</v>
      </c>
      <c r="C29" s="310">
        <f>SUM(C18:C28)</f>
        <v>0</v>
      </c>
      <c r="D29" s="305"/>
      <c r="E29" s="306"/>
    </row>
    <row r="30" spans="2:5" ht="12.75" thickBot="1" x14ac:dyDescent="0.25"/>
    <row r="31" spans="2:5" ht="20.100000000000001" customHeight="1" x14ac:dyDescent="0.2">
      <c r="B31" s="234" t="s">
        <v>273</v>
      </c>
      <c r="C31" s="300"/>
      <c r="D31" s="312"/>
    </row>
    <row r="32" spans="2:5" ht="20.100000000000001" customHeight="1" x14ac:dyDescent="0.2">
      <c r="B32" s="20"/>
      <c r="C32" s="14">
        <v>0</v>
      </c>
      <c r="D32" s="295" t="str">
        <f t="shared" ref="D32:D35" si="2">IFERROR(C32/$C$42,"")</f>
        <v/>
      </c>
    </row>
    <row r="33" spans="2:5" ht="20.100000000000001" customHeight="1" x14ac:dyDescent="0.2">
      <c r="B33" s="20"/>
      <c r="C33" s="14">
        <v>0</v>
      </c>
      <c r="D33" s="295" t="str">
        <f t="shared" si="2"/>
        <v/>
      </c>
    </row>
    <row r="34" spans="2:5" ht="20.100000000000001" customHeight="1" x14ac:dyDescent="0.2">
      <c r="B34" s="20"/>
      <c r="C34" s="14">
        <v>0</v>
      </c>
      <c r="D34" s="295" t="str">
        <f t="shared" si="2"/>
        <v/>
      </c>
    </row>
    <row r="35" spans="2:5" ht="20.100000000000001" customHeight="1" x14ac:dyDescent="0.2">
      <c r="B35" s="20"/>
      <c r="C35" s="14">
        <v>0</v>
      </c>
      <c r="D35" s="295" t="str">
        <f t="shared" si="2"/>
        <v/>
      </c>
    </row>
    <row r="36" spans="2:5" ht="20.100000000000001" customHeight="1" thickBot="1" x14ac:dyDescent="0.25">
      <c r="B36" s="165" t="s">
        <v>161</v>
      </c>
      <c r="C36" s="120">
        <f>SUM(C32:C35)</f>
        <v>0</v>
      </c>
      <c r="D36" s="313">
        <f>SUM(D10:D35)</f>
        <v>0</v>
      </c>
    </row>
    <row r="37" spans="2:5" ht="12.75" thickBot="1" x14ac:dyDescent="0.25"/>
    <row r="38" spans="2:5" ht="20.100000000000001" customHeight="1" thickBot="1" x14ac:dyDescent="0.25">
      <c r="B38" s="307" t="s">
        <v>274</v>
      </c>
      <c r="C38" s="308">
        <f>C13+C29+C36</f>
        <v>0</v>
      </c>
      <c r="D38" s="309">
        <f>IFERROR(C38/$C$42,0)</f>
        <v>0</v>
      </c>
    </row>
    <row r="39" spans="2:5" ht="12.75" thickBot="1" x14ac:dyDescent="0.25"/>
    <row r="40" spans="2:5" ht="20.100000000000001" customHeight="1" thickBot="1" x14ac:dyDescent="0.25">
      <c r="B40" s="316" t="s">
        <v>276</v>
      </c>
      <c r="C40" s="315" t="s">
        <v>275</v>
      </c>
      <c r="D40" s="309">
        <f>IFERROR(C40/$C$42,0)</f>
        <v>0</v>
      </c>
      <c r="E40" s="215" t="s">
        <v>256</v>
      </c>
    </row>
    <row r="41" spans="2:5" ht="12.75" thickBot="1" x14ac:dyDescent="0.25"/>
    <row r="42" spans="2:5" ht="20.100000000000001" customHeight="1" thickBot="1" x14ac:dyDescent="0.25">
      <c r="B42" s="307" t="s">
        <v>270</v>
      </c>
      <c r="C42" s="308">
        <f>IFERROR(C38+C40,0)</f>
        <v>0</v>
      </c>
      <c r="D42" s="309"/>
    </row>
    <row r="43" spans="2:5" ht="12.75" thickBot="1" x14ac:dyDescent="0.25"/>
    <row r="44" spans="2:5" ht="20.100000000000001" customHeight="1" thickBot="1" x14ac:dyDescent="0.25">
      <c r="B44" s="307" t="s">
        <v>170</v>
      </c>
      <c r="C44" s="308">
        <f>'1. Begroting'!O43</f>
        <v>0</v>
      </c>
      <c r="D44" s="308"/>
    </row>
    <row r="45" spans="2:5" ht="12.75" thickBot="1" x14ac:dyDescent="0.25"/>
    <row r="46" spans="2:5" ht="20.100000000000001" customHeight="1" thickBot="1" x14ac:dyDescent="0.25">
      <c r="B46" s="307" t="s">
        <v>171</v>
      </c>
      <c r="C46" s="308">
        <f>C42-C44</f>
        <v>0</v>
      </c>
      <c r="D46" s="314" t="s">
        <v>254</v>
      </c>
      <c r="E46" s="215" t="s">
        <v>255</v>
      </c>
    </row>
  </sheetData>
  <sheetProtection algorithmName="SHA-512" hashValue="BON3N96CrHn7s/AmmK5Z3ka9QIn6VWOUI+KMHxX6RfMC1iu09cDqdPJCRb75835QI+4EHAlviUfgdByZQqGNgQ==" saltValue="fDXlwEV6HdqP2DwANMhvzA==" spinCount="100000" sheet="1" selectLockedCells="1"/>
  <conditionalFormatting sqref="C46">
    <cfRule type="cellIs" dxfId="0" priority="1" operator="notEqual">
      <formula>0</formula>
    </cfRule>
  </conditionalFormatting>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DA4DFD-E421-A945-87BB-B7E6B81EB8F3}">
          <x14:formula1>
            <xm:f>'Niet aan komen'!$I$31:$I$34</xm:f>
          </x14:formula1>
          <xm:sqref>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0C4C-91F1-4489-95F5-A0F5494602F4}">
  <dimension ref="A1:H23"/>
  <sheetViews>
    <sheetView showGridLines="0" showZeros="0" workbookViewId="0">
      <selection activeCell="C52" sqref="C52"/>
    </sheetView>
  </sheetViews>
  <sheetFormatPr defaultColWidth="9.140625" defaultRowHeight="15" x14ac:dyDescent="0.25"/>
  <cols>
    <col min="1" max="1" width="5.85546875" customWidth="1"/>
    <col min="2" max="2" width="50.85546875" style="178" customWidth="1"/>
    <col min="3" max="6" width="25.7109375" style="178" customWidth="1"/>
    <col min="7" max="7" width="11.42578125" style="178" customWidth="1"/>
    <col min="8" max="8" width="11.140625" style="178" customWidth="1"/>
    <col min="9" max="9" width="11.42578125" style="178" customWidth="1"/>
    <col min="10" max="16384" width="9.140625" style="178"/>
  </cols>
  <sheetData>
    <row r="1" spans="1:8" ht="12.75" customHeight="1" thickBot="1" x14ac:dyDescent="0.3">
      <c r="D1" s="179"/>
    </row>
    <row r="2" spans="1:8" ht="48" customHeight="1" x14ac:dyDescent="0.25">
      <c r="B2" s="180" t="s">
        <v>240</v>
      </c>
      <c r="C2" s="244"/>
      <c r="D2" s="181"/>
      <c r="E2" s="181"/>
      <c r="F2" s="183"/>
    </row>
    <row r="3" spans="1:8" ht="20.100000000000001" customHeight="1" x14ac:dyDescent="0.25">
      <c r="B3" s="184" t="s">
        <v>225</v>
      </c>
      <c r="C3" s="395" t="str">
        <f>'1. Begroting'!D4</f>
        <v>XXXX</v>
      </c>
      <c r="D3" s="396"/>
      <c r="E3" s="320" t="s">
        <v>227</v>
      </c>
      <c r="F3" s="245">
        <f>'1. Begroting'!K4</f>
        <v>0</v>
      </c>
      <c r="H3" s="228"/>
    </row>
    <row r="4" spans="1:8" ht="20.100000000000001" customHeight="1" x14ac:dyDescent="0.2">
      <c r="A4" s="193"/>
      <c r="B4" s="184" t="s">
        <v>228</v>
      </c>
      <c r="C4" s="377" t="str">
        <f>'1. Begroting'!D5</f>
        <v>YYYY</v>
      </c>
      <c r="D4" s="379"/>
      <c r="E4" s="320" t="s">
        <v>230</v>
      </c>
      <c r="F4" s="245">
        <f>'1. Begroting'!K5</f>
        <v>0</v>
      </c>
      <c r="H4" s="228"/>
    </row>
    <row r="5" spans="1:8" ht="20.100000000000001" customHeight="1" thickBot="1" x14ac:dyDescent="0.25">
      <c r="A5" s="193"/>
      <c r="B5" s="188" t="s">
        <v>231</v>
      </c>
      <c r="C5" s="380" t="str">
        <f>'1. Begroting'!D6</f>
        <v>ZZZZ</v>
      </c>
      <c r="D5" s="382"/>
      <c r="E5" s="190"/>
      <c r="F5" s="191"/>
    </row>
    <row r="6" spans="1:8" ht="20.100000000000001" customHeight="1" thickBot="1" x14ac:dyDescent="0.25">
      <c r="A6" s="193"/>
      <c r="B6" s="146"/>
      <c r="C6" s="195"/>
      <c r="D6" s="195"/>
    </row>
    <row r="7" spans="1:8" ht="20.100000000000001" customHeight="1" thickBot="1" x14ac:dyDescent="0.25">
      <c r="A7" s="246"/>
      <c r="B7" s="216" t="s">
        <v>172</v>
      </c>
      <c r="C7" s="247"/>
      <c r="D7" s="248"/>
    </row>
    <row r="8" spans="1:8" ht="20.100000000000001" customHeight="1" x14ac:dyDescent="0.2">
      <c r="A8" s="246"/>
      <c r="B8" s="202" t="s">
        <v>173</v>
      </c>
      <c r="C8" s="249">
        <f>'1. Begroting'!N29</f>
        <v>0</v>
      </c>
      <c r="D8" s="250">
        <f>IFERROR(C8/C10,0)</f>
        <v>0</v>
      </c>
    </row>
    <row r="9" spans="1:8" ht="20.100000000000001" customHeight="1" x14ac:dyDescent="0.2">
      <c r="A9" s="246"/>
      <c r="B9" s="251" t="s">
        <v>64</v>
      </c>
      <c r="C9" s="252">
        <f>'1. Begroting'!N41</f>
        <v>0</v>
      </c>
      <c r="D9" s="253">
        <f>IFERROR(C9/C10,0)</f>
        <v>0</v>
      </c>
    </row>
    <row r="10" spans="1:8" ht="20.100000000000001" customHeight="1" thickBot="1" x14ac:dyDescent="0.25">
      <c r="A10" s="246"/>
      <c r="B10" s="254" t="s">
        <v>162</v>
      </c>
      <c r="C10" s="255">
        <f>SUM(C8:C9)</f>
        <v>0</v>
      </c>
      <c r="D10" s="256">
        <f>SUM(D8:D9)</f>
        <v>0</v>
      </c>
    </row>
    <row r="11" spans="1:8" ht="20.100000000000001" customHeight="1" thickBot="1" x14ac:dyDescent="0.25">
      <c r="A11" s="246"/>
    </row>
    <row r="12" spans="1:8" ht="20.100000000000001" customHeight="1" thickBot="1" x14ac:dyDescent="0.25">
      <c r="A12" s="193"/>
      <c r="B12" s="216" t="s">
        <v>174</v>
      </c>
      <c r="C12" s="247"/>
      <c r="D12" s="248"/>
    </row>
    <row r="13" spans="1:8" ht="20.100000000000001" customHeight="1" x14ac:dyDescent="0.2">
      <c r="A13" s="193"/>
      <c r="B13" s="202" t="s">
        <v>166</v>
      </c>
      <c r="C13" s="249" t="str">
        <f>'3. Dekkingsplan'!C40</f>
        <v>€</v>
      </c>
      <c r="D13" s="250">
        <f>IFERROR(C13/C17,0)</f>
        <v>0</v>
      </c>
    </row>
    <row r="14" spans="1:8" ht="20.100000000000001" customHeight="1" x14ac:dyDescent="0.2">
      <c r="A14" s="193"/>
      <c r="B14" s="257" t="s">
        <v>175</v>
      </c>
      <c r="C14" s="258">
        <f>'3. Dekkingsplan'!C13</f>
        <v>0</v>
      </c>
      <c r="D14" s="259">
        <f>IFERROR(C14/C17,0)</f>
        <v>0</v>
      </c>
    </row>
    <row r="15" spans="1:8" ht="20.100000000000001" customHeight="1" x14ac:dyDescent="0.2">
      <c r="A15" s="193"/>
      <c r="B15" s="257" t="s">
        <v>277</v>
      </c>
      <c r="C15" s="258">
        <f>'3. Dekkingsplan'!C29</f>
        <v>0</v>
      </c>
      <c r="D15" s="259">
        <f>IFERROR(C15/C17,0)</f>
        <v>0</v>
      </c>
    </row>
    <row r="16" spans="1:8" ht="20.100000000000001" customHeight="1" x14ac:dyDescent="0.2">
      <c r="A16" s="193"/>
      <c r="B16" s="257" t="s">
        <v>278</v>
      </c>
      <c r="C16" s="258">
        <f>'3. Dekkingsplan'!C36</f>
        <v>0</v>
      </c>
      <c r="D16" s="259">
        <f>IFERROR(C16/C17,0)</f>
        <v>0</v>
      </c>
    </row>
    <row r="17" spans="1:6" ht="20.100000000000001" customHeight="1" thickBot="1" x14ac:dyDescent="0.25">
      <c r="A17" s="193"/>
      <c r="B17" s="260" t="s">
        <v>162</v>
      </c>
      <c r="C17" s="261">
        <f>SUM(C13:C16)</f>
        <v>0</v>
      </c>
      <c r="D17" s="262">
        <f>SUM(D13:D16)</f>
        <v>0</v>
      </c>
    </row>
    <row r="18" spans="1:6" ht="20.100000000000001" customHeight="1" thickBot="1" x14ac:dyDescent="0.25">
      <c r="A18" s="193"/>
    </row>
    <row r="19" spans="1:6" ht="20.100000000000001" customHeight="1" thickBot="1" x14ac:dyDescent="0.25">
      <c r="A19" s="193"/>
      <c r="B19" s="263" t="s">
        <v>158</v>
      </c>
      <c r="C19" s="264">
        <v>2025</v>
      </c>
      <c r="D19" s="264">
        <v>2026</v>
      </c>
      <c r="E19" s="264">
        <v>2027</v>
      </c>
      <c r="F19" s="265">
        <v>2028</v>
      </c>
    </row>
    <row r="20" spans="1:6" ht="20.100000000000001" customHeight="1" x14ac:dyDescent="0.2">
      <c r="A20" s="193"/>
      <c r="B20" s="266" t="s">
        <v>176</v>
      </c>
      <c r="C20" s="249">
        <f>'2. Uitgavenplanning'!G43</f>
        <v>0</v>
      </c>
      <c r="D20" s="249">
        <f>'2. Uitgavenplanning'!H43</f>
        <v>0</v>
      </c>
      <c r="E20" s="249">
        <f>'2. Uitgavenplanning'!I43</f>
        <v>0</v>
      </c>
      <c r="F20" s="267">
        <f>'2. Uitgavenplanning'!J43</f>
        <v>0</v>
      </c>
    </row>
    <row r="21" spans="1:6" ht="20.100000000000001" customHeight="1" x14ac:dyDescent="0.2">
      <c r="A21" s="193"/>
      <c r="B21" s="257"/>
      <c r="C21" s="185"/>
      <c r="D21" s="185"/>
      <c r="E21" s="185"/>
      <c r="F21" s="268"/>
    </row>
    <row r="22" spans="1:6" ht="20.100000000000001" customHeight="1" thickBot="1" x14ac:dyDescent="0.25">
      <c r="A22" s="193"/>
      <c r="B22" s="260" t="s">
        <v>162</v>
      </c>
      <c r="C22" s="397">
        <f>C20+D20+E20+F20</f>
        <v>0</v>
      </c>
      <c r="D22" s="398"/>
      <c r="E22" s="398"/>
      <c r="F22" s="399"/>
    </row>
    <row r="23" spans="1:6" ht="20.100000000000001" customHeight="1" thickBot="1" x14ac:dyDescent="0.3">
      <c r="A23" s="193"/>
      <c r="B23" s="269" t="str" cm="1">
        <f t="array" ref="B23">IFERROR(_xlfn.IFS('3. Dekkingsplan'!C46&lt;0,"U heeft geen volledige financiële dekking!"),"")</f>
        <v/>
      </c>
      <c r="C23" s="270"/>
      <c r="D23" s="270"/>
      <c r="E23" s="270"/>
      <c r="F23" s="271"/>
    </row>
  </sheetData>
  <sheetProtection algorithmName="SHA-512" hashValue="7BnXZiK1tmsDP5tnmjaOJWSoUXruJRN/hvgbKHPs7k/lWMFOtymPKl9fPMBnSsBZ8FxpOByXHIfboL+Nuf9MvQ==" saltValue="aUSi1cpxZ9Macn9BcwHH4Q==" spinCount="100000" sheet="1" selectLockedCells="1" selectUnlockedCells="1"/>
  <mergeCells count="4">
    <mergeCell ref="C3:D3"/>
    <mergeCell ref="C4:D4"/>
    <mergeCell ref="C5:D5"/>
    <mergeCell ref="C22:F22"/>
  </mergeCell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8B-80E7-4EF3-B286-FDEC1B2DA324}">
  <dimension ref="A1:L33"/>
  <sheetViews>
    <sheetView workbookViewId="0">
      <selection activeCell="I25" sqref="I25"/>
    </sheetView>
  </sheetViews>
  <sheetFormatPr defaultColWidth="8.85546875" defaultRowHeight="15" x14ac:dyDescent="0.25"/>
  <cols>
    <col min="1" max="1" width="13.42578125" bestFit="1" customWidth="1"/>
    <col min="2" max="2" width="75.7109375" bestFit="1" customWidth="1"/>
    <col min="3" max="3" width="9.7109375" bestFit="1" customWidth="1"/>
    <col min="9" max="9" width="63.85546875" bestFit="1" customWidth="1"/>
  </cols>
  <sheetData>
    <row r="1" spans="1:12" ht="15.75" thickBot="1" x14ac:dyDescent="0.3">
      <c r="A1" s="53" t="s">
        <v>0</v>
      </c>
      <c r="B1" s="53" t="s">
        <v>1</v>
      </c>
    </row>
    <row r="2" spans="1:12" ht="15.75" thickBot="1" x14ac:dyDescent="0.3">
      <c r="C2" s="52" t="s">
        <v>2</v>
      </c>
      <c r="F2" s="5">
        <v>1</v>
      </c>
      <c r="G2" s="5">
        <v>2</v>
      </c>
      <c r="H2" s="5">
        <v>3</v>
      </c>
      <c r="I2" s="5">
        <v>4</v>
      </c>
      <c r="J2" s="5">
        <v>5</v>
      </c>
      <c r="K2" s="5">
        <v>6</v>
      </c>
      <c r="L2" s="5">
        <v>7</v>
      </c>
    </row>
    <row r="3" spans="1:12" x14ac:dyDescent="0.25">
      <c r="B3" t="s">
        <v>3</v>
      </c>
      <c r="C3" s="3"/>
      <c r="F3" s="6" cm="1">
        <f t="array" ref="F3">IFERROR((_xlfn.IFS('1. Begroting'!G33="Vrijwilligers (belastingvrije vrijwilligersvergoeding)",'Niet aan komen'!C3)),0)</f>
        <v>0</v>
      </c>
      <c r="G3" s="6" cm="1">
        <f t="array" ref="G3">IFERROR((_xlfn.IFS('1. Begroting'!G35="Vrijwilligers (belastingvrije vrijwilligersvergoeding)",'Niet aan komen'!C3)),0)</f>
        <v>0</v>
      </c>
      <c r="H3" s="6" cm="1">
        <f t="array" ref="H3">IFERROR((_xlfn.IFS('1. Begroting'!G36="Vrijwilligers (belastingvrije vrijwilligersvergoeding)",'Niet aan komen'!C3)),0)</f>
        <v>0</v>
      </c>
      <c r="I3" s="6" cm="1">
        <f t="array" ref="I3">IFERROR((_xlfn.IFS('1. Begroting'!G37="Vrijwilligers (belastingvrije vrijwilligersvergoeding)",'Niet aan komen'!C3)),0)</f>
        <v>0</v>
      </c>
      <c r="J3" s="6" cm="1">
        <f t="array" ref="J3">IFERROR((_xlfn.IFS('1. Begroting'!G38="Vrijwilligers (belastingvrije vrijwilligersvergoeding)",'Niet aan komen'!C3)),0)</f>
        <v>0</v>
      </c>
      <c r="K3" s="6" cm="1">
        <f t="array" ref="K3">IFERROR((_xlfn.IFS('1. Begroting'!G39="Vrijwilligers (belastingvrije vrijwilligersvergoeding)",'Niet aan komen'!C3)),0)</f>
        <v>0</v>
      </c>
      <c r="L3" s="6" cm="1">
        <f t="array" ref="L3">IFERROR((_xlfn.IFS('1. Begroting'!G40="Vrijwilligers (belastingvrije vrijwilligersvergoeding)",'Niet aan komen'!C3)),0)</f>
        <v>0</v>
      </c>
    </row>
    <row r="4" spans="1:12" x14ac:dyDescent="0.25">
      <c r="B4" t="s">
        <v>257</v>
      </c>
      <c r="C4" s="3"/>
      <c r="F4" s="6" cm="1">
        <f t="array" ref="F4">IFERROR((_xlfn.IFS('1. Begroting'!G33="Eigen inbreng als geen sprake is van verloning**",'Niet aan komen'!C4)),0)</f>
        <v>0</v>
      </c>
      <c r="G4" s="6" cm="1">
        <f t="array" ref="G4">IFERROR((_xlfn.IFS('1. Begroting'!G35="Eigen inbreng als geen sprake is van verloning**",'Niet aan komen'!C4)),0)</f>
        <v>0</v>
      </c>
      <c r="H4" s="6" cm="1">
        <f t="array" ref="H4">IFERROR((_xlfn.IFS('1. Begroting'!G36="Eigen inbreng als geen sprake is van verloning**",'Niet aan komen'!C4)),0)</f>
        <v>0</v>
      </c>
      <c r="I4" s="6" cm="1">
        <f t="array" ref="I4">IFERROR((_xlfn.IFS('1. Begroting'!G37="Eigen inbreng als geen sprake is van verloning**",'Niet aan komen'!C4)),0)</f>
        <v>0</v>
      </c>
      <c r="J4" s="6" cm="1">
        <f t="array" ref="J4">IFERROR((_xlfn.IFS('1. Begroting'!G38="Eigen inbreng als geen sprake is van verloning**",'Niet aan komen'!C4)),0)</f>
        <v>0</v>
      </c>
      <c r="K4" s="6" cm="1">
        <f t="array" ref="K4">IFERROR((_xlfn.IFS('1. Begroting'!G39="Eigen inbreng als geen sprake is van verloning**",'Niet aan komen'!C4)),0)</f>
        <v>0</v>
      </c>
      <c r="L4" s="6" cm="1">
        <f t="array" ref="L4">IFERROR((_xlfn.IFS('1. Begroting'!G40="Eigen inbreng als geen sprake is van verloning**",'Niet aan komen'!C4)),0)</f>
        <v>0</v>
      </c>
    </row>
    <row r="5" spans="1:12" x14ac:dyDescent="0.25">
      <c r="B5" t="s">
        <v>87</v>
      </c>
      <c r="C5" s="3"/>
      <c r="F5" s="6" cm="1">
        <f t="array" ref="F5">IFERROR((_xlfn.IFS('1. Begroting'!G33="Ondersteunende functies (bijv. administratie, secretariaat, projectondersteuning)",'Niet aan komen'!C5)),0)</f>
        <v>0</v>
      </c>
      <c r="G5" s="6" cm="1">
        <f t="array" ref="G5">IFERROR((_xlfn.IFS('1. Begroting'!G35="Ondersteunende functies (bijv. administratie, secretariaat, projectondersteuning)",'Niet aan komen'!C5)),0)</f>
        <v>0</v>
      </c>
      <c r="H5" s="6" cm="1">
        <f t="array" ref="H5">IFERROR((_xlfn.IFS('1. Begroting'!G36="Ondersteunende functies (bijv. administratie, secretariaat, projectondersteuning)",'Niet aan komen'!C5)),0)</f>
        <v>0</v>
      </c>
      <c r="I5" s="6" cm="1">
        <f t="array" ref="I5">IFERROR((_xlfn.IFS('1. Begroting'!G37="Ondersteunende functies (bijv. administratie, secretariaat, projectondersteuning)",'Niet aan komen'!C5)),0)</f>
        <v>0</v>
      </c>
      <c r="J5" s="6" cm="1">
        <f t="array" ref="J5">IFERROR((_xlfn.IFS('1. Begroting'!G38="Ondersteunende functies (bijv. administratie, secretariaat, projectondersteuning)",'Niet aan komen'!C5)),0)</f>
        <v>0</v>
      </c>
      <c r="K5" s="6" cm="1">
        <f t="array" ref="K5">IFERROR((_xlfn.IFS('1. Begroting'!G39="Ondersteunende functies (bijv. administratie, secretariaat, projectondersteuning)",'Niet aan komen'!C5)),0)</f>
        <v>0</v>
      </c>
      <c r="L5" s="6" cm="1">
        <f t="array" ref="L5">IFERROR((_xlfn.IFS('1. Begroting'!G40="Ondersteunende functies (bijv. administratie, secretariaat, projectondersteuning)",'Niet aan komen'!C5)),0)</f>
        <v>0</v>
      </c>
    </row>
    <row r="6" spans="1:12" x14ac:dyDescent="0.25">
      <c r="B6" t="s">
        <v>4</v>
      </c>
      <c r="C6" s="3"/>
      <c r="F6" s="6" cm="1">
        <f t="array" ref="F6">IFERROR((_xlfn.IFS('1. Begroting'!G33="Uitvoerende functies (directe uitvoering van de activiteit)",'Niet aan komen'!C6)),0)</f>
        <v>0</v>
      </c>
      <c r="G6" s="6" cm="1">
        <f t="array" ref="G6">IFERROR((_xlfn.IFS('1. Begroting'!G35="Uitvoerende functies (directe uitvoering van de activiteit)",'Niet aan komen'!C6)),0)</f>
        <v>0</v>
      </c>
      <c r="H6" s="6" cm="1">
        <f t="array" ref="H6">IFERROR((_xlfn.IFS('1. Begroting'!G36="Uitvoerende functies (directe uitvoering van de activiteit)",'Niet aan komen'!C6)),0)</f>
        <v>0</v>
      </c>
      <c r="I6" s="6" cm="1">
        <f t="array" ref="I6">IFERROR((_xlfn.IFS('1. Begroting'!G37="Uitvoerende functies (directe uitvoering van de activiteit)",'Niet aan komen'!C6)),0)</f>
        <v>0</v>
      </c>
      <c r="J6" s="6" cm="1">
        <f t="array" ref="J6">IFERROR((_xlfn.IFS('1. Begroting'!G38="Uitvoerende functies (directe uitvoering van de activiteit)",'Niet aan komen'!C6)),0)</f>
        <v>0</v>
      </c>
      <c r="K6" s="6" cm="1">
        <f t="array" ref="K6">IFERROR((_xlfn.IFS('1. Begroting'!G39="Uitvoerende functies (directe uitvoering van de activiteit)",'Niet aan komen'!C6)),0)</f>
        <v>0</v>
      </c>
      <c r="L6" s="6" cm="1">
        <f t="array" ref="L6">IFERROR((_xlfn.IFS('1. Begroting'!G40="Uitvoerende functies (directe uitvoering van de activiteit)",'Niet aan komen'!C6)),0)</f>
        <v>0</v>
      </c>
    </row>
    <row r="7" spans="1:12" x14ac:dyDescent="0.25">
      <c r="B7" t="s">
        <v>5</v>
      </c>
      <c r="C7" s="3"/>
      <c r="F7" s="6" cm="1">
        <f t="array" ref="F7">IFERROR((_xlfn.IFS('1. Begroting'!G33="Beleidsmatige functies / onderzoeker",'Niet aan komen'!C7)),0)</f>
        <v>0</v>
      </c>
      <c r="G7" s="6" cm="1">
        <f t="array" ref="G7">IFERROR((_xlfn.IFS('1. Begroting'!G35="Beleidsmatige functies / onderzoeker",'Niet aan komen'!C7)),0)</f>
        <v>0</v>
      </c>
      <c r="H7" s="6" cm="1">
        <f t="array" ref="H7">IFERROR((_xlfn.IFS('1. Begroting'!G36="Beleidsmatige functies / onderzoeker",'Niet aan komen'!C7)),0)</f>
        <v>0</v>
      </c>
      <c r="I7" s="6" cm="1">
        <f t="array" ref="I7">IFERROR((_xlfn.IFS('1. Begroting'!G37="Beleidsmatige functies / onderzoeker",'Niet aan komen'!C7)),0)</f>
        <v>0</v>
      </c>
      <c r="J7" s="6" cm="1">
        <f t="array" ref="J7">IFERROR((_xlfn.IFS('1. Begroting'!G38="Beleidsmatige functies / onderzoeker",'Niet aan komen'!C7)),0)</f>
        <v>0</v>
      </c>
      <c r="K7" s="6" cm="1">
        <f t="array" ref="K7">IFERROR((_xlfn.IFS('1. Begroting'!G39="Beleidsmatige functies / onderzoeker",'Niet aan komen'!C7)),0)</f>
        <v>0</v>
      </c>
      <c r="L7" s="6" cm="1">
        <f t="array" ref="L7">IFERROR((_xlfn.IFS('1. Begroting'!G40="Beleidsmatige functies / onderzoeker",'Niet aan komen'!C7)),0)</f>
        <v>0</v>
      </c>
    </row>
    <row r="8" spans="1:12" x14ac:dyDescent="0.25">
      <c r="B8" t="s">
        <v>6</v>
      </c>
      <c r="C8" s="3"/>
      <c r="F8" s="6" cm="1">
        <f t="array" ref="F8">IFERROR((_xlfn.IFS('1. Begroting'!G33="Senior functies / midden management / specialistisch onderzoeker",'Niet aan komen'!C8)),0)</f>
        <v>0</v>
      </c>
      <c r="G8" s="6" cm="1">
        <f t="array" ref="G8">IFERROR((_xlfn.IFS('1. Begroting'!G35="Senior functies / midden management / specialistisch onderzoeker",'Niet aan komen'!C8)),0)</f>
        <v>0</v>
      </c>
      <c r="H8" s="6" cm="1">
        <f t="array" ref="H8">IFERROR((_xlfn.IFS('1. Begroting'!G36="Senior functies / midden management / specialistisch onderzoeker",'Niet aan komen'!C8)),0)</f>
        <v>0</v>
      </c>
      <c r="I8" s="6" cm="1">
        <f t="array" ref="I8">IFERROR((_xlfn.IFS('1. Begroting'!G37="Senior functies / midden management / specialistisch onderzoeker",'Niet aan komen'!C8)),0)</f>
        <v>0</v>
      </c>
      <c r="J8" s="6" cm="1">
        <f t="array" ref="J8">IFERROR((_xlfn.IFS('1. Begroting'!G38="Senior functies / midden management / specialistisch onderzoeker",'Niet aan komen'!C8)),0)</f>
        <v>0</v>
      </c>
      <c r="K8" s="6" cm="1">
        <f t="array" ref="K8">IFERROR((_xlfn.IFS('1. Begroting'!G39="Senior functies / midden management / specialistisch onderzoeker",'Niet aan komen'!C8)),0)</f>
        <v>0</v>
      </c>
      <c r="L8" s="6" cm="1">
        <f t="array" ref="L8">IFERROR((_xlfn.IFS('1. Begroting'!G40="Senior functies / midden management / specialistisch onderzoeker",'Niet aan komen'!C8)),0)</f>
        <v>0</v>
      </c>
    </row>
    <row r="9" spans="1:12" ht="15.75" thickBot="1" x14ac:dyDescent="0.3">
      <c r="B9" t="s">
        <v>7</v>
      </c>
      <c r="C9" s="3"/>
      <c r="F9" s="7" cm="1">
        <f t="array" ref="F9">IFERROR((_xlfn.IFS('1. Begroting'!G33="Strategische managementfunctie / directie ",'Niet aan komen'!C9)),0)</f>
        <v>0</v>
      </c>
      <c r="G9" s="7" cm="1">
        <f t="array" ref="G9">IFERROR((_xlfn.IFS('1. Begroting'!G35="Strategische managementfunctie / directie ",'Niet aan komen'!C9)),0)</f>
        <v>0</v>
      </c>
      <c r="H9" s="7" cm="1">
        <f t="array" ref="H9">IFERROR((_xlfn.IFS('1. Begroting'!G36="Strategische managementfunctie / directie ",'Niet aan komen'!C9)),0)</f>
        <v>0</v>
      </c>
      <c r="I9" s="7" cm="1">
        <f t="array" ref="I9">IFERROR((_xlfn.IFS('1. Begroting'!G37="Strategische managementfunctie / directie ",'Niet aan komen'!C9)),0)</f>
        <v>0</v>
      </c>
      <c r="J9" s="7" cm="1">
        <f t="array" ref="J9">IFERROR((_xlfn.IFS('1. Begroting'!G38="Strategische managementfunctie / directie ",'Niet aan komen'!C9)),0)</f>
        <v>0</v>
      </c>
      <c r="K9" s="7" cm="1">
        <f t="array" ref="K9">IFERROR((_xlfn.IFS('1. Begroting'!G39="Strategische managementfunctie / directie ",'Niet aan komen'!C9)),0)</f>
        <v>0</v>
      </c>
      <c r="L9" s="7" cm="1">
        <f t="array" ref="L9">IFERROR((_xlfn.IFS('1. Begroting'!G40="Strategische managementfunctie / directie ",'Niet aan komen'!C9)),0)</f>
        <v>0</v>
      </c>
    </row>
    <row r="10" spans="1:12" ht="15.75" thickBot="1" x14ac:dyDescent="0.3">
      <c r="B10" t="s">
        <v>8</v>
      </c>
      <c r="F10" s="4">
        <f t="shared" ref="F10:L10" si="0">SUM(F3:F9)</f>
        <v>0</v>
      </c>
      <c r="G10" s="4">
        <f t="shared" si="0"/>
        <v>0</v>
      </c>
      <c r="H10" s="4">
        <f t="shared" si="0"/>
        <v>0</v>
      </c>
      <c r="I10" s="4">
        <f t="shared" si="0"/>
        <v>0</v>
      </c>
      <c r="J10" s="4">
        <f t="shared" si="0"/>
        <v>0</v>
      </c>
      <c r="K10" s="4">
        <f t="shared" si="0"/>
        <v>0</v>
      </c>
      <c r="L10" s="4">
        <f t="shared" si="0"/>
        <v>0</v>
      </c>
    </row>
    <row r="12" spans="1:12" x14ac:dyDescent="0.25">
      <c r="B12" s="96" t="s">
        <v>217</v>
      </c>
      <c r="C12" s="8">
        <v>0</v>
      </c>
    </row>
    <row r="13" spans="1:12" x14ac:dyDescent="0.25">
      <c r="B13" t="s">
        <v>9</v>
      </c>
      <c r="C13" s="8">
        <v>0.06</v>
      </c>
    </row>
    <row r="14" spans="1:12" x14ac:dyDescent="0.25">
      <c r="B14" t="s">
        <v>10</v>
      </c>
      <c r="C14" s="8">
        <v>0.09</v>
      </c>
    </row>
    <row r="15" spans="1:12" x14ac:dyDescent="0.25">
      <c r="B15" t="s">
        <v>11</v>
      </c>
      <c r="C15" s="8">
        <v>0.21</v>
      </c>
    </row>
    <row r="16" spans="1:12" x14ac:dyDescent="0.25">
      <c r="B16" t="s">
        <v>12</v>
      </c>
      <c r="C16" s="99" t="s">
        <v>13</v>
      </c>
      <c r="I16" s="96" t="s">
        <v>218</v>
      </c>
    </row>
    <row r="18" spans="1:10" x14ac:dyDescent="0.25">
      <c r="B18" s="8">
        <v>0.25</v>
      </c>
      <c r="C18" t="s">
        <v>14</v>
      </c>
      <c r="F18" t="s">
        <v>15</v>
      </c>
      <c r="I18" t="s">
        <v>3</v>
      </c>
      <c r="J18" s="317">
        <v>5.6</v>
      </c>
    </row>
    <row r="19" spans="1:10" x14ac:dyDescent="0.25">
      <c r="B19" s="8">
        <v>0.4</v>
      </c>
      <c r="C19" t="s">
        <v>16</v>
      </c>
      <c r="F19" t="s">
        <v>17</v>
      </c>
      <c r="I19" t="s">
        <v>257</v>
      </c>
      <c r="J19" s="317">
        <v>40</v>
      </c>
    </row>
    <row r="20" spans="1:10" x14ac:dyDescent="0.25">
      <c r="B20" s="8">
        <v>0.45</v>
      </c>
      <c r="F20" t="s">
        <v>18</v>
      </c>
      <c r="I20" t="s">
        <v>87</v>
      </c>
      <c r="J20" s="317">
        <v>40</v>
      </c>
    </row>
    <row r="21" spans="1:10" x14ac:dyDescent="0.25">
      <c r="B21" s="8">
        <v>0.5</v>
      </c>
      <c r="F21" t="s">
        <v>19</v>
      </c>
      <c r="I21" t="s">
        <v>4</v>
      </c>
      <c r="J21" s="317">
        <v>44</v>
      </c>
    </row>
    <row r="22" spans="1:10" x14ac:dyDescent="0.25">
      <c r="B22" s="8">
        <v>0.6</v>
      </c>
      <c r="F22" t="s">
        <v>20</v>
      </c>
      <c r="I22" t="s">
        <v>5</v>
      </c>
      <c r="J22" s="317">
        <v>59</v>
      </c>
    </row>
    <row r="23" spans="1:10" x14ac:dyDescent="0.25">
      <c r="B23" s="8">
        <v>0.7</v>
      </c>
      <c r="F23" t="s">
        <v>21</v>
      </c>
      <c r="I23" t="s">
        <v>6</v>
      </c>
      <c r="J23" s="317">
        <v>74</v>
      </c>
    </row>
    <row r="24" spans="1:10" x14ac:dyDescent="0.25">
      <c r="B24" s="8">
        <v>0.75</v>
      </c>
      <c r="F24" t="s">
        <v>22</v>
      </c>
      <c r="I24" t="s">
        <v>7</v>
      </c>
      <c r="J24" s="317">
        <v>98</v>
      </c>
    </row>
    <row r="25" spans="1:10" x14ac:dyDescent="0.25">
      <c r="B25" s="8">
        <v>0.8</v>
      </c>
      <c r="F25" t="s">
        <v>23</v>
      </c>
      <c r="I25" t="s">
        <v>8</v>
      </c>
      <c r="J25" s="317">
        <v>119</v>
      </c>
    </row>
    <row r="26" spans="1:10" x14ac:dyDescent="0.25">
      <c r="B26" s="8">
        <v>0.9</v>
      </c>
    </row>
    <row r="27" spans="1:10" x14ac:dyDescent="0.25">
      <c r="B27" s="8">
        <v>1</v>
      </c>
    </row>
    <row r="28" spans="1:10" x14ac:dyDescent="0.25">
      <c r="B28" s="99" t="s">
        <v>219</v>
      </c>
    </row>
    <row r="29" spans="1:10" x14ac:dyDescent="0.25">
      <c r="I29" s="96" t="s">
        <v>234</v>
      </c>
    </row>
    <row r="30" spans="1:10" x14ac:dyDescent="0.25">
      <c r="A30" t="s">
        <v>24</v>
      </c>
    </row>
    <row r="31" spans="1:10" x14ac:dyDescent="0.25">
      <c r="I31" s="111" t="s">
        <v>235</v>
      </c>
    </row>
    <row r="32" spans="1:10" x14ac:dyDescent="0.25">
      <c r="I32" t="s">
        <v>236</v>
      </c>
    </row>
    <row r="33" spans="9:9" x14ac:dyDescent="0.25">
      <c r="I33" t="s">
        <v>237</v>
      </c>
    </row>
  </sheetData>
  <sheetProtection algorithmName="SHA-512" hashValue="MsvohHKa4gvbsn8FdacYqjx8lwI6ynGBOCvlTYZvo4s67x1qaEldIHmidrVkzmi7H6Jq/9n5bCMmvW2YBAAgZQ==" saltValue="NRyOdfR/RIFKXdzwXUZIag=="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OrigineleMakerDocumentum xmlns="3a2d4642-b1a9-4f9a-947d-aaac82c6ed7c" xsi:nil="true"/>
    <PUCorsaDocumentcode xmlns="3a2d4642-b1a9-4f9a-947d-aaac82c6ed7c" xsi:nil="true"/>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Onbenoemd</TermName>
          <TermId xmlns="http://schemas.microsoft.com/office/infopath/2007/PartnerControls">fb06c238-9fe8-4cf7-a2d9-a90b291e7d32</TermId>
        </TermInfo>
      </Terms>
    </dc87032591014caf9b8c241199203258>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TL BDV-IJS, Teamleider Inkoop, juridische zaken en subsidies</TermName>
          <TermId xmlns="http://schemas.microsoft.com/office/infopath/2007/PartnerControls">6d5f48b5-6163-4758-bde9-f4abd201a57d</TermId>
        </TermInfo>
      </Terms>
    </kb23fa795b9743b8adae1149359e24fa>
    <PUDocumentumRegistratienummer xmlns="3a2d4642-b1a9-4f9a-947d-aaac82c6ed7c" xsi:nil="true"/>
    <PUDocumenttype xmlns="3a2d4642-b1a9-4f9a-947d-aaac82c6ed7c" xsi:nil="true"/>
    <c69891f5b6724842a1992b729e890d0f xmlns="c72589eb-ed06-404a-9387-e409454631ba">
      <Terms xmlns="http://schemas.microsoft.com/office/infopath/2007/PartnerControls"/>
    </c69891f5b6724842a1992b729e890d0f>
    <PUCopyrightRechten xmlns="c72589eb-ed06-404a-9387-e409454631ba">false</PUCopyrightRechten>
    <PUSelectiecategorie xmlns="c72589eb-ed06-404a-9387-e409454631ba">2020 16</PUSelectiecategorie>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WerkingsgebiedDocument xmlns="c72589eb-ed06-404a-9387-e409454631ba" xsi:nil="true"/>
    <PUEinddatumdossier xmlns="c72589eb-ed06-404a-9387-e409454631ba" xsi:nil="tru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db4a3397-6507-4425-8569-28dfae3fc831</TermId>
        </TermInfo>
      </Terms>
    </e28028357a134c8cba3ce1e424d81274>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BDV - Concernmanager Bedrijfsvoering</TermName>
          <TermId xmlns="http://schemas.microsoft.com/office/infopath/2007/PartnerControls">89c0540d-8588-4a1f-b258-b707f9c3a29d</TermId>
        </TermInfo>
      </Terms>
    </bee6bab28bc347dea223a27ae484b55c>
    <PUBegindatumdossier xmlns="c72589eb-ed06-404a-9387-e409454631ba">2022-03-23T00:00:00+00:00</PUBegindatumdossier>
    <PUDossiernaam xmlns="c72589eb-ed06-404a-9387-e409454631ba">Implementatie ASV 2022</PUDossiernaam>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P.0052.006.008 - 86100 Inkoop, jur. zaken en subs (IJS)</TermName>
          <TermId xmlns="http://schemas.microsoft.com/office/infopath/2007/PartnerControls">4c2e97d9-4a8a-4567-beea-59c38f836492</TermId>
        </TermInfo>
      </Terms>
    </nbfcb91ce6ed4c72a590e661d33753dd>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Nog nader in te vullen</TermName>
          <TermId xmlns="http://schemas.microsoft.com/office/infopath/2007/PartnerControls">e20950c1-e059-4dd1-8571-f80d57af7540</TermId>
        </TermInfo>
      </Terms>
    </d6579817e59147ae85edfd3136814cae>
    <PUOmschrijvingVoorwaardenCopyright xmlns="c72589eb-ed06-404a-9387-e409454631ba" xsi:nil="true"/>
    <TaxCatchAll xmlns="c72589eb-ed06-404a-9387-e409454631ba">
      <Value>65</Value>
      <Value>144</Value>
      <Value>25</Value>
      <Value>196</Value>
      <Value>6</Value>
      <Value>5</Value>
      <Value>20</Value>
      <Value>36</Value>
      <Value>1</Value>
    </TaxCatchAll>
    <lcf76f155ced4ddcb4097134ff3c332f xmlns="c89aff05-390d-4790-9775-4212000faa46">
      <Terms xmlns="http://schemas.microsoft.com/office/infopath/2007/PartnerControls"/>
    </lcf76f155ced4ddcb4097134ff3c332f>
    <_dlc_DocId xmlns="c72589eb-ed06-404a-9387-e409454631ba">UTSP-279699493-52735</_dlc_DocId>
    <_dlc_DocIdUrl xmlns="c72589eb-ed06-404a-9387-e409454631ba">
      <Url>https://provincieutrecht.sharepoint.com/sites/prjct-Programma-energietransitie/_layouts/15/DocIdRedir.aspx?ID=UTSP-279699493-52735</Url>
      <Description>UTSP-279699493-52735</Description>
    </_dlc_DocIdUrl>
    <SharedWithUsers xmlns="c72589eb-ed06-404a-9387-e409454631ba">
      <UserInfo>
        <DisplayName>Grand, Lodewijk le</DisplayName>
        <AccountId>112</AccountId>
        <AccountType/>
      </UserInfo>
    </SharedWithUsers>
    <Comments xmlns="c89aff05-390d-4790-9775-4212000faa46" xsi:nil="true"/>
    <_Flow_SignoffStatus xmlns="c89aff05-390d-4790-9775-4212000faa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B01894-2BFE-403C-B41D-C0B82D1488C0}">
  <ds:schemaRefs>
    <ds:schemaRef ds:uri="http://schemas.microsoft.com/sharepoint/v3/contenttype/forms"/>
  </ds:schemaRefs>
</ds:datastoreItem>
</file>

<file path=customXml/itemProps2.xml><?xml version="1.0" encoding="utf-8"?>
<ds:datastoreItem xmlns:ds="http://schemas.openxmlformats.org/officeDocument/2006/customXml" ds:itemID="{64436A3A-C763-4AC9-90C6-85DD89F0AD01}">
  <ds:schemaRefs>
    <ds:schemaRef ds:uri="c72589eb-ed06-404a-9387-e409454631ba"/>
    <ds:schemaRef ds:uri="http://purl.org/dc/terms/"/>
    <ds:schemaRef ds:uri="http://purl.org/dc/dcmitype/"/>
    <ds:schemaRef ds:uri="http://schemas.openxmlformats.org/package/2006/metadata/core-properties"/>
    <ds:schemaRef ds:uri="c89aff05-390d-4790-9775-4212000faa46"/>
    <ds:schemaRef ds:uri="http://schemas.microsoft.com/office/2006/documentManagement/types"/>
    <ds:schemaRef ds:uri="http://www.w3.org/XML/1998/namespace"/>
    <ds:schemaRef ds:uri="http://purl.org/dc/elements/1.1/"/>
    <ds:schemaRef ds:uri="http://schemas.microsoft.com/office/infopath/2007/PartnerControls"/>
    <ds:schemaRef ds:uri="3a2d4642-b1a9-4f9a-947d-aaac82c6ed7c"/>
    <ds:schemaRef ds:uri="http://schemas.microsoft.com/office/2006/metadata/properties"/>
  </ds:schemaRefs>
</ds:datastoreItem>
</file>

<file path=customXml/itemProps3.xml><?xml version="1.0" encoding="utf-8"?>
<ds:datastoreItem xmlns:ds="http://schemas.openxmlformats.org/officeDocument/2006/customXml" ds:itemID="{7E70542C-3101-4AD2-A8F5-712F533EC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4AF27C-7483-44E6-9531-639AA501EF3F}">
  <ds:schemaRefs>
    <ds:schemaRef ds:uri="http://schemas.microsoft.com/sharepoint/events"/>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Toelichting bij invullen</vt:lpstr>
      <vt:lpstr>1. Begroting</vt:lpstr>
      <vt:lpstr>2. Uitgavenplanning</vt:lpstr>
      <vt:lpstr>3. Dekkingsplan</vt:lpstr>
      <vt:lpstr>4. Samenvatting</vt:lpstr>
      <vt:lpstr>Niet aan komen</vt:lpstr>
      <vt:lpstr>Selectie_tarief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Weele, Freek van der</dc:creator>
  <cp:keywords/>
  <dc:description/>
  <cp:lastModifiedBy>Grand, Lodewijk le</cp:lastModifiedBy>
  <cp:revision/>
  <dcterms:created xsi:type="dcterms:W3CDTF">2022-11-15T07:18:41Z</dcterms:created>
  <dcterms:modified xsi:type="dcterms:W3CDTF">2025-02-25T12:54:06Z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0x0101003E9A2B830A3CB44DBCE3112387D3A13600027D544D4B8B7248AEBB31D1D05FB4E3</vt:lpwstr>
  </property>
  <property fmtid="{D5CDD505-2E9C-101B-9397-08002B2CF9AE}" pid="3" name="PUWaardering">
    <vt:lpwstr>5;#Bewaren|4570fb31-860c-44f7-be36-40938139c6a7</vt:lpwstr>
  </property>
  <property fmtid="{D5CDD505-2E9C-101B-9397-08002B2CF9AE}" pid="4" name="PUBewaartermijn">
    <vt:lpwstr>6;#Blijvend bewaren|e5ca1b2a-a741-485a-bdf8-91756cb0387b</vt:lpwstr>
  </property>
  <property fmtid="{D5CDD505-2E9C-101B-9397-08002B2CF9AE}" pid="5" name="PUWBSTax">
    <vt:lpwstr>196;#P.0052.006.008 - 86100 Inkoop, jur. zaken en subs (IJS)|4c2e97d9-4a8a-4567-beea-59c38f836492</vt:lpwstr>
  </property>
  <property fmtid="{D5CDD505-2E9C-101B-9397-08002B2CF9AE}" pid="6" name="PUWerkproces">
    <vt:lpwstr>36;#Nog nader in te vullen|e20950c1-e059-4dd1-8571-f80d57af7540</vt:lpwstr>
  </property>
  <property fmtid="{D5CDD505-2E9C-101B-9397-08002B2CF9AE}" pid="7" name="PUWerkingsgebiedDossier">
    <vt:lpwstr>1;#Intern Provincie|189e3338-705c-4baf-9377-0e95b47bfb72</vt:lpwstr>
  </property>
  <property fmtid="{D5CDD505-2E9C-101B-9397-08002B2CF9AE}" pid="8" name="_dlc_DocIdItemGuid">
    <vt:lpwstr>5a532167-77ab-4af9-8bfe-6ce4ac35d251</vt:lpwstr>
  </property>
  <property fmtid="{D5CDD505-2E9C-101B-9397-08002B2CF9AE}" pid="9" name="PUProceseigenaar">
    <vt:lpwstr>65;#TL BDV-IJS, Teamleider Inkoop, juridische zaken en subsidies|6d5f48b5-6163-4758-bde9-f4abd201a57d</vt:lpwstr>
  </property>
  <property fmtid="{D5CDD505-2E9C-101B-9397-08002B2CF9AE}" pid="10" name="PUEindverantwoordelijkeProceseigenaar">
    <vt:lpwstr>25;#BDV - Concernmanager Bedrijfsvoering|89c0540d-8588-4a1f-b258-b707f9c3a29d</vt:lpwstr>
  </property>
  <property fmtid="{D5CDD505-2E9C-101B-9397-08002B2CF9AE}" pid="11" name="PUDoelenboom">
    <vt:lpwstr>20;#Onbenoemd|fb06c238-9fe8-4cf7-a2d9-a90b291e7d32</vt:lpwstr>
  </property>
  <property fmtid="{D5CDD505-2E9C-101B-9397-08002B2CF9AE}" pid="12" name="PUThema">
    <vt:lpwstr>144;#Algemeen|db4a3397-6507-4425-8569-28dfae3fc831</vt:lpwstr>
  </property>
  <property fmtid="{D5CDD505-2E9C-101B-9397-08002B2CF9AE}" pid="13" name="MediaServiceImageTags">
    <vt:lpwstr/>
  </property>
  <property fmtid="{D5CDD505-2E9C-101B-9397-08002B2CF9AE}" pid="14" name="PUDocumentTrefwoorden">
    <vt:lpwstr/>
  </property>
  <property fmtid="{D5CDD505-2E9C-101B-9397-08002B2CF9AE}" pid="15" name="_AdHocReviewCycleID">
    <vt:i4>-2139987290</vt:i4>
  </property>
  <property fmtid="{D5CDD505-2E9C-101B-9397-08002B2CF9AE}" pid="16" name="_NewReviewCycle">
    <vt:lpwstr/>
  </property>
  <property fmtid="{D5CDD505-2E9C-101B-9397-08002B2CF9AE}" pid="17" name="_EmailSubject">
    <vt:lpwstr>Begrotingsformats voor de website</vt:lpwstr>
  </property>
  <property fmtid="{D5CDD505-2E9C-101B-9397-08002B2CF9AE}" pid="18" name="_AuthorEmail">
    <vt:lpwstr>Lodewijk.le.Grand@provincie-utrecht.nl</vt:lpwstr>
  </property>
  <property fmtid="{D5CDD505-2E9C-101B-9397-08002B2CF9AE}" pid="19" name="_AuthorEmailDisplayName">
    <vt:lpwstr>Grand, Lodewijk le</vt:lpwstr>
  </property>
</Properties>
</file>