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rovincieutrecht.sharepoint.com/sites/prjct-Programma-energietransitie/Gedeelde documenten/USET 2021/Uitvoeringsverordening ET juli 2021/E-formulier Uset 2021/Bijlagen/"/>
    </mc:Choice>
  </mc:AlternateContent>
  <xr:revisionPtr revIDLastSave="3296" documentId="8_{DFFE8C14-4E41-4413-A8DC-3CC0A6E77027}" xr6:coauthVersionLast="47" xr6:coauthVersionMax="47" xr10:uidLastSave="{40E18EB3-1E23-4E40-8432-40FB14DC5FCA}"/>
  <workbookProtection workbookAlgorithmName="SHA-512" workbookHashValue="Kw/XSAmC+hNEdfxl3axnGapKv5/4Ae3//DFFn4GqJ9zuVdO3Cz1M8mjDVEt8zgQDCXqD8vr/eGhU1kYGeYfU/g==" workbookSaltValue="KX2B82pc/xUvFJLP/scz4w==" workbookSpinCount="100000" lockStructure="1"/>
  <bookViews>
    <workbookView xWindow="-120" yWindow="-120" windowWidth="29040" windowHeight="15720" tabRatio="900" firstSheet="2" activeTab="2" xr2:uid="{6CFB74DE-8B1B-4A7D-9277-E21A66240A72}"/>
  </bookViews>
  <sheets>
    <sheet name="Instructie" sheetId="8" r:id="rId1"/>
    <sheet name="Toelichting subsidiabele kosten" sheetId="15" r:id="rId2"/>
    <sheet name="1. Begroting penvoerder" sheetId="1" r:id="rId3"/>
    <sheet name="2. Begroting deelnemer 1" sheetId="11" r:id="rId4"/>
    <sheet name="3. Begroting deelnemer 2" sheetId="12" r:id="rId5"/>
    <sheet name="4. Begroting deelnemer 3" sheetId="13" r:id="rId6"/>
    <sheet name="5. Begroting deelnemer 4" sheetId="14" r:id="rId7"/>
    <sheet name="6. Uitgavenplanning" sheetId="3" r:id="rId8"/>
    <sheet name="7. Financieringsplan" sheetId="4" r:id="rId9"/>
    <sheet name="8. Samenvatting" sheetId="5" r:id="rId10"/>
    <sheet name="Niet aan komen" sheetId="2" state="hidden" r:id="rId11"/>
  </sheets>
  <definedNames>
    <definedName name="Gebruik_app">'Niet aan komen'!$B$37:$B$39</definedName>
    <definedName name="haalbaarheidsstudie">'Niet aan komen'!$L$15:$L$16</definedName>
    <definedName name="kosten_derden">'Niet aan komen'!$B$16:$B$23</definedName>
    <definedName name="pilot">'Niet aan komen'!$L$15:$L$19</definedName>
    <definedName name="Sel_tarief">'Niet aan komen'!$B$4:$C$12</definedName>
    <definedName name="Status_fin">'Niet aan komen'!$H$24:$H$27</definedName>
    <definedName name="tarief">'Niet aan komen'!$B$5:$C$11</definedName>
    <definedName name="voorbereiding">'Niet aan komen'!$L$15:$L$19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L30" i="1" s="1" a="1"/>
  <c r="L30" i="1" s="1"/>
  <c r="M30" i="1" s="1"/>
  <c r="J30" i="1"/>
  <c r="K29" i="1"/>
  <c r="L29" i="1" s="1" a="1"/>
  <c r="L29" i="1" s="1"/>
  <c r="M29" i="1" s="1"/>
  <c r="J29" i="1"/>
  <c r="K28" i="1"/>
  <c r="J28" i="1"/>
  <c r="L28" i="1" s="1" a="1"/>
  <c r="L28" i="1" s="1"/>
  <c r="M28" i="1" s="1"/>
  <c r="K27" i="1"/>
  <c r="L27" i="1" s="1" a="1"/>
  <c r="L27" i="1" s="1"/>
  <c r="M27" i="1" s="1"/>
  <c r="J27" i="1"/>
  <c r="K26" i="1"/>
  <c r="L26" i="1" s="1" a="1"/>
  <c r="L26" i="1" s="1"/>
  <c r="J26" i="1"/>
  <c r="M26" i="1" s="1"/>
  <c r="K25" i="1"/>
  <c r="L25" i="1" s="1" a="1"/>
  <c r="L25" i="1" s="1"/>
  <c r="J25" i="1"/>
  <c r="K24" i="1"/>
  <c r="L24" i="1" s="1" a="1"/>
  <c r="L24" i="1" s="1"/>
  <c r="M24" i="1" s="1"/>
  <c r="J24" i="1"/>
  <c r="L23" i="1" a="1"/>
  <c r="L23" i="1" s="1"/>
  <c r="M23" i="1" s="1"/>
  <c r="K23" i="1"/>
  <c r="J23" i="1"/>
  <c r="K22" i="1"/>
  <c r="J22" i="1"/>
  <c r="L22" i="1" s="1" a="1"/>
  <c r="L22" i="1" s="1"/>
  <c r="M22" i="1" s="1"/>
  <c r="K21" i="1"/>
  <c r="L21" i="1" s="1" a="1"/>
  <c r="L21" i="1" s="1"/>
  <c r="M21" i="1" s="1"/>
  <c r="J21" i="1"/>
  <c r="K20" i="1"/>
  <c r="L20" i="1" s="1" a="1"/>
  <c r="L20" i="1" s="1"/>
  <c r="J20" i="1"/>
  <c r="M20" i="1" s="1"/>
  <c r="K19" i="1"/>
  <c r="L19" i="1" s="1" a="1"/>
  <c r="L19" i="1" s="1"/>
  <c r="J19" i="1"/>
  <c r="K18" i="1"/>
  <c r="L18" i="1" s="1" a="1"/>
  <c r="L18" i="1" s="1"/>
  <c r="M18" i="1" s="1"/>
  <c r="J18" i="1"/>
  <c r="K17" i="1"/>
  <c r="L17" i="1" s="1" a="1"/>
  <c r="L17" i="1" s="1"/>
  <c r="M17" i="1" s="1"/>
  <c r="J17" i="1"/>
  <c r="M65" i="14"/>
  <c r="M66" i="14"/>
  <c r="M67" i="14"/>
  <c r="M68" i="14"/>
  <c r="M69" i="14"/>
  <c r="M70" i="14"/>
  <c r="M71" i="14"/>
  <c r="M72" i="14"/>
  <c r="M73" i="14"/>
  <c r="M74" i="14"/>
  <c r="M75" i="14"/>
  <c r="M76" i="14"/>
  <c r="M77" i="14"/>
  <c r="M78" i="14"/>
  <c r="H41" i="14"/>
  <c r="M41" i="14" s="1"/>
  <c r="H42" i="14"/>
  <c r="M42" i="14" s="1"/>
  <c r="H43" i="14"/>
  <c r="M43" i="14" s="1"/>
  <c r="H44" i="14"/>
  <c r="M44" i="14" s="1"/>
  <c r="H45" i="14"/>
  <c r="M45" i="14" s="1"/>
  <c r="H46" i="14"/>
  <c r="M46" i="14" s="1"/>
  <c r="H47" i="14"/>
  <c r="M47" i="14" s="1"/>
  <c r="H48" i="14"/>
  <c r="M48" i="14" s="1"/>
  <c r="H49" i="14"/>
  <c r="M49" i="14" s="1"/>
  <c r="H50" i="14"/>
  <c r="M50" i="14" s="1"/>
  <c r="H51" i="14"/>
  <c r="M51" i="14" s="1"/>
  <c r="H52" i="14"/>
  <c r="M52" i="14" s="1"/>
  <c r="H53" i="14"/>
  <c r="M53" i="14" s="1"/>
  <c r="H54" i="14"/>
  <c r="M54" i="14" s="1"/>
  <c r="H55" i="14"/>
  <c r="M55" i="14" s="1"/>
  <c r="H56" i="14"/>
  <c r="M56" i="14" s="1"/>
  <c r="H57" i="14"/>
  <c r="M57" i="14" s="1"/>
  <c r="H58" i="14"/>
  <c r="M58" i="14" s="1"/>
  <c r="H59" i="14"/>
  <c r="M59" i="14" s="1"/>
  <c r="J17" i="14"/>
  <c r="K17" i="14"/>
  <c r="L17" i="14" a="1"/>
  <c r="L17" i="14" s="1"/>
  <c r="M17" i="14" s="1"/>
  <c r="J18" i="14"/>
  <c r="K18" i="14"/>
  <c r="J19" i="14"/>
  <c r="K19" i="14"/>
  <c r="J20" i="14"/>
  <c r="K20" i="14"/>
  <c r="J21" i="14"/>
  <c r="K21" i="14"/>
  <c r="J22" i="14"/>
  <c r="K22" i="14"/>
  <c r="J23" i="14"/>
  <c r="K23" i="14"/>
  <c r="J24" i="14"/>
  <c r="K24" i="14"/>
  <c r="J25" i="14"/>
  <c r="K25" i="14"/>
  <c r="J26" i="14"/>
  <c r="K26" i="14"/>
  <c r="L26" i="14" s="1" a="1"/>
  <c r="L26" i="14" s="1"/>
  <c r="K16" i="14"/>
  <c r="M65" i="13"/>
  <c r="M66" i="13"/>
  <c r="M67" i="13"/>
  <c r="M68" i="13"/>
  <c r="M69" i="13"/>
  <c r="M70" i="13"/>
  <c r="M71" i="13"/>
  <c r="M72" i="13"/>
  <c r="M73" i="13"/>
  <c r="M74" i="13"/>
  <c r="M75" i="13"/>
  <c r="M76" i="13"/>
  <c r="M77" i="13"/>
  <c r="M78" i="13"/>
  <c r="H41" i="13"/>
  <c r="M41" i="13" s="1"/>
  <c r="H42" i="13"/>
  <c r="M42" i="13" s="1"/>
  <c r="H43" i="13"/>
  <c r="M43" i="13" s="1"/>
  <c r="H44" i="13"/>
  <c r="M44" i="13" s="1"/>
  <c r="H45" i="13"/>
  <c r="M45" i="13" s="1"/>
  <c r="H46" i="13"/>
  <c r="M46" i="13" s="1"/>
  <c r="H47" i="13"/>
  <c r="M47" i="13" s="1"/>
  <c r="H48" i="13"/>
  <c r="M48" i="13" s="1"/>
  <c r="H49" i="13"/>
  <c r="M49" i="13" s="1"/>
  <c r="H50" i="13"/>
  <c r="M50" i="13" s="1"/>
  <c r="H51" i="13"/>
  <c r="M51" i="13" s="1"/>
  <c r="H52" i="13"/>
  <c r="M52" i="13" s="1"/>
  <c r="H53" i="13"/>
  <c r="M53" i="13" s="1"/>
  <c r="H54" i="13"/>
  <c r="M54" i="13" s="1"/>
  <c r="H55" i="13"/>
  <c r="M55" i="13" s="1"/>
  <c r="H56" i="13"/>
  <c r="M56" i="13" s="1"/>
  <c r="H57" i="13"/>
  <c r="M57" i="13" s="1"/>
  <c r="H58" i="13"/>
  <c r="M58" i="13" s="1"/>
  <c r="H59" i="13"/>
  <c r="M59" i="13" s="1"/>
  <c r="J17" i="13"/>
  <c r="K17" i="13"/>
  <c r="J18" i="13"/>
  <c r="K18" i="13"/>
  <c r="L18" i="13" s="1" a="1"/>
  <c r="L18" i="13" s="1"/>
  <c r="M18" i="13" s="1"/>
  <c r="J19" i="13"/>
  <c r="K19" i="13"/>
  <c r="J20" i="13"/>
  <c r="K20" i="13"/>
  <c r="J21" i="13"/>
  <c r="K21" i="13"/>
  <c r="L21" i="13" s="1" a="1"/>
  <c r="L21" i="13" s="1"/>
  <c r="J22" i="13"/>
  <c r="K22" i="13"/>
  <c r="J23" i="13"/>
  <c r="K23" i="13"/>
  <c r="L23" i="13" s="1" a="1"/>
  <c r="L23" i="13" s="1"/>
  <c r="M23" i="13" s="1"/>
  <c r="J24" i="13"/>
  <c r="K24" i="13"/>
  <c r="J25" i="13"/>
  <c r="K25" i="13"/>
  <c r="J26" i="13"/>
  <c r="K26" i="13"/>
  <c r="L26" i="13" s="1" a="1"/>
  <c r="L26" i="13" s="1"/>
  <c r="J27" i="13"/>
  <c r="K27" i="13"/>
  <c r="L27" i="13" s="1" a="1"/>
  <c r="L27" i="13" s="1"/>
  <c r="J28" i="13"/>
  <c r="K28" i="13"/>
  <c r="J29" i="13"/>
  <c r="K29" i="13"/>
  <c r="J30" i="13"/>
  <c r="K30" i="13"/>
  <c r="J31" i="13"/>
  <c r="K31" i="13"/>
  <c r="J32" i="13"/>
  <c r="K32" i="13"/>
  <c r="L32" i="13" s="1" a="1"/>
  <c r="L32" i="13" s="1"/>
  <c r="J33" i="13"/>
  <c r="K33" i="13"/>
  <c r="J34" i="13"/>
  <c r="K34" i="13"/>
  <c r="J35" i="13"/>
  <c r="K35" i="13"/>
  <c r="K16" i="13"/>
  <c r="M65" i="12"/>
  <c r="M66" i="12"/>
  <c r="M67" i="12"/>
  <c r="M68" i="12"/>
  <c r="M69" i="12"/>
  <c r="M70" i="12"/>
  <c r="M71" i="12"/>
  <c r="M72" i="12"/>
  <c r="M73" i="12"/>
  <c r="M74" i="12"/>
  <c r="M75" i="12"/>
  <c r="M76" i="12"/>
  <c r="M77" i="12"/>
  <c r="M78" i="12"/>
  <c r="H41" i="12"/>
  <c r="M41" i="12" s="1"/>
  <c r="H42" i="12"/>
  <c r="M42" i="12" s="1"/>
  <c r="H43" i="12"/>
  <c r="M43" i="12" s="1"/>
  <c r="H44" i="12"/>
  <c r="M44" i="12" s="1"/>
  <c r="H45" i="12"/>
  <c r="M45" i="12" s="1"/>
  <c r="H46" i="12"/>
  <c r="M46" i="12" s="1"/>
  <c r="H47" i="12"/>
  <c r="M47" i="12" s="1"/>
  <c r="H48" i="12"/>
  <c r="M48" i="12" s="1"/>
  <c r="H49" i="12"/>
  <c r="M49" i="12" s="1"/>
  <c r="H50" i="12"/>
  <c r="M50" i="12" s="1"/>
  <c r="H51" i="12"/>
  <c r="M51" i="12" s="1"/>
  <c r="H52" i="12"/>
  <c r="M52" i="12" s="1"/>
  <c r="H53" i="12"/>
  <c r="M53" i="12" s="1"/>
  <c r="H54" i="12"/>
  <c r="M54" i="12" s="1"/>
  <c r="H55" i="12"/>
  <c r="M55" i="12" s="1"/>
  <c r="H56" i="12"/>
  <c r="M56" i="12" s="1"/>
  <c r="H57" i="12"/>
  <c r="M57" i="12" s="1"/>
  <c r="H58" i="12"/>
  <c r="M58" i="12" s="1"/>
  <c r="H59" i="12"/>
  <c r="M59" i="12" s="1"/>
  <c r="K31" i="1"/>
  <c r="K32" i="1"/>
  <c r="L32" i="1" s="1" a="1"/>
  <c r="L32" i="1" s="1"/>
  <c r="M32" i="1" s="1"/>
  <c r="K33" i="1"/>
  <c r="K34" i="1"/>
  <c r="K35" i="1"/>
  <c r="K19" i="11"/>
  <c r="K20" i="11"/>
  <c r="K21" i="11"/>
  <c r="K22" i="11"/>
  <c r="L22" i="11" s="1" a="1"/>
  <c r="L22" i="11" s="1"/>
  <c r="K23" i="11"/>
  <c r="K24" i="11"/>
  <c r="L24" i="11" s="1" a="1"/>
  <c r="L24" i="11" s="1"/>
  <c r="M24" i="11" s="1"/>
  <c r="K25" i="11"/>
  <c r="K26" i="11"/>
  <c r="K27" i="11"/>
  <c r="K28" i="11"/>
  <c r="K29" i="11"/>
  <c r="K30" i="11"/>
  <c r="K31" i="11"/>
  <c r="K32" i="11"/>
  <c r="K33" i="11"/>
  <c r="K34" i="11"/>
  <c r="K35" i="11"/>
  <c r="K22" i="12"/>
  <c r="K23" i="12"/>
  <c r="K24" i="12"/>
  <c r="K25" i="12"/>
  <c r="K26" i="12"/>
  <c r="K27" i="12"/>
  <c r="K28" i="12"/>
  <c r="K29" i="12"/>
  <c r="K30" i="12"/>
  <c r="K31" i="12"/>
  <c r="K32" i="12"/>
  <c r="K33" i="12"/>
  <c r="K34" i="12"/>
  <c r="K35" i="12"/>
  <c r="J17" i="12"/>
  <c r="K17" i="12"/>
  <c r="J18" i="12"/>
  <c r="K18" i="12"/>
  <c r="J19" i="12"/>
  <c r="K19" i="12"/>
  <c r="J20" i="12"/>
  <c r="K20" i="12"/>
  <c r="J21" i="12"/>
  <c r="K21" i="12"/>
  <c r="L21" i="12" s="1" a="1"/>
  <c r="L21" i="12" s="1"/>
  <c r="M21" i="12" s="1"/>
  <c r="J22" i="12"/>
  <c r="J23" i="12"/>
  <c r="J24" i="12"/>
  <c r="J25" i="12"/>
  <c r="J26" i="12"/>
  <c r="K16" i="12"/>
  <c r="M66" i="11"/>
  <c r="M67" i="11"/>
  <c r="M68" i="11"/>
  <c r="M69" i="11"/>
  <c r="M70" i="11"/>
  <c r="M71" i="11"/>
  <c r="M72" i="11"/>
  <c r="M73" i="11"/>
  <c r="M74" i="11"/>
  <c r="M75" i="11"/>
  <c r="H41" i="11"/>
  <c r="M41" i="11" s="1"/>
  <c r="H42" i="11"/>
  <c r="M42" i="11" s="1"/>
  <c r="H43" i="11"/>
  <c r="M43" i="11" s="1"/>
  <c r="H44" i="11"/>
  <c r="M44" i="11" s="1"/>
  <c r="H45" i="11"/>
  <c r="M45" i="11" s="1"/>
  <c r="H46" i="11"/>
  <c r="M46" i="11" s="1"/>
  <c r="H47" i="11"/>
  <c r="M47" i="11" s="1"/>
  <c r="H48" i="11"/>
  <c r="M48" i="11" s="1"/>
  <c r="H49" i="11"/>
  <c r="M49" i="11" s="1"/>
  <c r="H50" i="11"/>
  <c r="M50" i="11" s="1"/>
  <c r="H51" i="11"/>
  <c r="M51" i="11" s="1"/>
  <c r="H52" i="11"/>
  <c r="M52" i="11" s="1"/>
  <c r="H53" i="11"/>
  <c r="M53" i="11" s="1"/>
  <c r="H54" i="11"/>
  <c r="M54" i="11" s="1"/>
  <c r="H55" i="11"/>
  <c r="M55" i="11" s="1"/>
  <c r="H56" i="11"/>
  <c r="M56" i="11" s="1"/>
  <c r="H57" i="11"/>
  <c r="M57" i="11" s="1"/>
  <c r="H58" i="11"/>
  <c r="M58" i="11" s="1"/>
  <c r="H59" i="11"/>
  <c r="M59" i="11" s="1"/>
  <c r="H40" i="11"/>
  <c r="J17" i="11"/>
  <c r="K17" i="11"/>
  <c r="J18" i="11"/>
  <c r="K18" i="11"/>
  <c r="J19" i="11"/>
  <c r="L19" i="11" a="1"/>
  <c r="L19" i="11" s="1"/>
  <c r="J20" i="11"/>
  <c r="J21" i="11"/>
  <c r="J22" i="11"/>
  <c r="J23" i="11"/>
  <c r="J24" i="11"/>
  <c r="J25" i="11"/>
  <c r="J26" i="11"/>
  <c r="K16" i="11"/>
  <c r="J31" i="1"/>
  <c r="J32" i="1"/>
  <c r="J33" i="1"/>
  <c r="L33" i="1" s="1" a="1"/>
  <c r="L33" i="1" s="1"/>
  <c r="K16" i="1"/>
  <c r="H59" i="1"/>
  <c r="H58" i="1"/>
  <c r="H57" i="1"/>
  <c r="H56" i="1"/>
  <c r="H55" i="1"/>
  <c r="H54" i="1"/>
  <c r="H53" i="1"/>
  <c r="H52" i="1"/>
  <c r="H51" i="1"/>
  <c r="H50" i="1"/>
  <c r="M50" i="1" s="1"/>
  <c r="H49" i="1"/>
  <c r="M49" i="1" s="1"/>
  <c r="H48" i="1"/>
  <c r="M48" i="1" s="1"/>
  <c r="H47" i="1"/>
  <c r="M47" i="1" s="1"/>
  <c r="H46" i="1"/>
  <c r="M46" i="1" s="1"/>
  <c r="H45" i="1"/>
  <c r="M45" i="1" s="1"/>
  <c r="H44" i="1"/>
  <c r="M44" i="1" s="1"/>
  <c r="H43" i="1"/>
  <c r="M43" i="1" s="1"/>
  <c r="H42" i="1"/>
  <c r="M42" i="1" s="1"/>
  <c r="H41" i="1"/>
  <c r="M41" i="1" s="1"/>
  <c r="L22" i="14" l="1" a="1"/>
  <c r="L22" i="14" s="1"/>
  <c r="L17" i="13" a="1"/>
  <c r="L17" i="13" s="1"/>
  <c r="M17" i="13" s="1"/>
  <c r="L25" i="13" a="1"/>
  <c r="L25" i="13" s="1"/>
  <c r="L18" i="11" a="1"/>
  <c r="L18" i="11" s="1"/>
  <c r="M18" i="11" s="1"/>
  <c r="M19" i="1"/>
  <c r="M25" i="1"/>
  <c r="L31" i="1" a="1"/>
  <c r="L31" i="1" s="1"/>
  <c r="M31" i="1" s="1"/>
  <c r="L26" i="11" a="1"/>
  <c r="L26" i="11" s="1"/>
  <c r="M26" i="11" s="1"/>
  <c r="L21" i="11" a="1"/>
  <c r="L21" i="11" s="1"/>
  <c r="M21" i="11" s="1"/>
  <c r="L20" i="11" a="1"/>
  <c r="L20" i="11" s="1"/>
  <c r="M20" i="11" s="1"/>
  <c r="L25" i="11" a="1"/>
  <c r="L25" i="11" s="1"/>
  <c r="M25" i="11" s="1"/>
  <c r="L23" i="11" a="1"/>
  <c r="L23" i="11" s="1"/>
  <c r="M23" i="11" s="1"/>
  <c r="L17" i="11" a="1"/>
  <c r="L17" i="11" s="1"/>
  <c r="M17" i="11" s="1"/>
  <c r="L18" i="14" a="1"/>
  <c r="L18" i="14" s="1"/>
  <c r="M18" i="14" s="1"/>
  <c r="L31" i="13" a="1"/>
  <c r="L31" i="13" s="1"/>
  <c r="M31" i="13" s="1"/>
  <c r="L28" i="13" a="1"/>
  <c r="L28" i="13" s="1"/>
  <c r="M28" i="13" s="1"/>
  <c r="L17" i="12" a="1"/>
  <c r="L17" i="12" s="1"/>
  <c r="M17" i="12" s="1"/>
  <c r="L25" i="12" a="1"/>
  <c r="L25" i="12" s="1"/>
  <c r="M25" i="12" s="1"/>
  <c r="M19" i="11"/>
  <c r="L23" i="14" a="1"/>
  <c r="L23" i="14" s="1"/>
  <c r="M23" i="14" s="1"/>
  <c r="L24" i="14" a="1"/>
  <c r="L24" i="14" s="1"/>
  <c r="M24" i="14" s="1"/>
  <c r="L21" i="14" a="1"/>
  <c r="L21" i="14" s="1"/>
  <c r="L20" i="14" a="1"/>
  <c r="L20" i="14" s="1"/>
  <c r="M20" i="14" s="1"/>
  <c r="L19" i="14" a="1"/>
  <c r="L19" i="14" s="1"/>
  <c r="M19" i="14" s="1"/>
  <c r="L25" i="14" a="1"/>
  <c r="L25" i="14" s="1"/>
  <c r="M25" i="14" s="1"/>
  <c r="M26" i="14"/>
  <c r="M22" i="14"/>
  <c r="M21" i="14"/>
  <c r="L35" i="13" a="1"/>
  <c r="L35" i="13" s="1"/>
  <c r="M35" i="13" s="1"/>
  <c r="L19" i="13" a="1"/>
  <c r="L19" i="13" s="1"/>
  <c r="M19" i="13" s="1"/>
  <c r="L34" i="13" a="1"/>
  <c r="L34" i="13" s="1"/>
  <c r="M34" i="13" s="1"/>
  <c r="L29" i="13" a="1"/>
  <c r="L29" i="13" s="1"/>
  <c r="M29" i="13" s="1"/>
  <c r="L33" i="13" a="1"/>
  <c r="L33" i="13" s="1"/>
  <c r="L24" i="13" a="1"/>
  <c r="L24" i="13" s="1"/>
  <c r="M24" i="13" s="1"/>
  <c r="M25" i="13"/>
  <c r="L30" i="13" a="1"/>
  <c r="L30" i="13" s="1"/>
  <c r="M30" i="13" s="1"/>
  <c r="L22" i="13" a="1"/>
  <c r="L22" i="13" s="1"/>
  <c r="M22" i="13" s="1"/>
  <c r="L20" i="13" a="1"/>
  <c r="L20" i="13" s="1"/>
  <c r="M20" i="13" s="1"/>
  <c r="M33" i="13"/>
  <c r="M26" i="13"/>
  <c r="M21" i="13"/>
  <c r="M32" i="13"/>
  <c r="M27" i="13"/>
  <c r="L23" i="12" a="1"/>
  <c r="L23" i="12" s="1"/>
  <c r="M23" i="12" s="1"/>
  <c r="L22" i="12" a="1"/>
  <c r="L22" i="12" s="1"/>
  <c r="M22" i="12" s="1"/>
  <c r="L26" i="12" a="1"/>
  <c r="L26" i="12" s="1"/>
  <c r="M26" i="12" s="1"/>
  <c r="L20" i="12" a="1"/>
  <c r="L20" i="12" s="1"/>
  <c r="M20" i="12" s="1"/>
  <c r="L19" i="12" a="1"/>
  <c r="L19" i="12" s="1"/>
  <c r="M19" i="12" s="1"/>
  <c r="L24" i="12" a="1"/>
  <c r="L24" i="12" s="1"/>
  <c r="M24" i="12" s="1"/>
  <c r="L18" i="12" a="1"/>
  <c r="L18" i="12" s="1"/>
  <c r="M18" i="12" s="1"/>
  <c r="M22" i="11"/>
  <c r="M33" i="1"/>
  <c r="M69" i="1" l="1"/>
  <c r="M68" i="1"/>
  <c r="M67" i="1"/>
  <c r="M66" i="1"/>
  <c r="M65" i="1"/>
  <c r="M64" i="14"/>
  <c r="M64" i="13"/>
  <c r="M64" i="12"/>
  <c r="M78" i="11"/>
  <c r="M77" i="11"/>
  <c r="M76" i="11"/>
  <c r="M65" i="11"/>
  <c r="M64" i="11"/>
  <c r="M70" i="1"/>
  <c r="M71" i="1"/>
  <c r="M72" i="1"/>
  <c r="M73" i="1"/>
  <c r="M74" i="1"/>
  <c r="M75" i="1"/>
  <c r="M76" i="1"/>
  <c r="M77" i="1"/>
  <c r="M78" i="1"/>
  <c r="M64" i="1"/>
  <c r="H31" i="5"/>
  <c r="H30" i="5"/>
  <c r="H29" i="5"/>
  <c r="H28" i="5"/>
  <c r="G31" i="5"/>
  <c r="G30" i="5"/>
  <c r="G29" i="5"/>
  <c r="G28" i="5"/>
  <c r="F31" i="5"/>
  <c r="F30" i="5"/>
  <c r="F29" i="5"/>
  <c r="F28" i="5"/>
  <c r="E31" i="5"/>
  <c r="E30" i="5"/>
  <c r="E29" i="5"/>
  <c r="E28" i="5"/>
  <c r="D31" i="5"/>
  <c r="D30" i="5"/>
  <c r="D29" i="5"/>
  <c r="D28" i="5"/>
  <c r="H25" i="5"/>
  <c r="H24" i="5"/>
  <c r="D24" i="5"/>
  <c r="H23" i="5"/>
  <c r="H21" i="5"/>
  <c r="G21" i="5"/>
  <c r="F21" i="5"/>
  <c r="E21" i="5"/>
  <c r="D21" i="5"/>
  <c r="H20" i="5"/>
  <c r="G20" i="5"/>
  <c r="F20" i="5"/>
  <c r="E20" i="5"/>
  <c r="D20" i="5"/>
  <c r="H19" i="5"/>
  <c r="G19" i="5"/>
  <c r="F19" i="5"/>
  <c r="E19" i="5"/>
  <c r="D19" i="5"/>
  <c r="H18" i="5"/>
  <c r="G18" i="5"/>
  <c r="F18" i="5"/>
  <c r="E18" i="5"/>
  <c r="D18" i="5"/>
  <c r="H17" i="5"/>
  <c r="G17" i="5"/>
  <c r="F17" i="5"/>
  <c r="E17" i="5"/>
  <c r="D17" i="5"/>
  <c r="C4" i="5"/>
  <c r="G22" i="4"/>
  <c r="F22" i="4"/>
  <c r="E22" i="4"/>
  <c r="D22" i="4"/>
  <c r="C22" i="4"/>
  <c r="H10" i="5"/>
  <c r="G10" i="5"/>
  <c r="F10" i="5"/>
  <c r="E10" i="5"/>
  <c r="D10" i="5"/>
  <c r="G7" i="4"/>
  <c r="F7" i="4"/>
  <c r="E7" i="4"/>
  <c r="D7" i="4"/>
  <c r="C7" i="4"/>
  <c r="C31" i="5" l="1"/>
  <c r="M79" i="14"/>
  <c r="C21" i="5"/>
  <c r="C28" i="5"/>
  <c r="C29" i="5"/>
  <c r="C30" i="5"/>
  <c r="M79" i="13"/>
  <c r="M79" i="12"/>
  <c r="M79" i="11"/>
  <c r="H32" i="5"/>
  <c r="G32" i="5"/>
  <c r="F32" i="5"/>
  <c r="E32" i="5"/>
  <c r="D32" i="5"/>
  <c r="E22" i="5"/>
  <c r="G22" i="5"/>
  <c r="C18" i="5"/>
  <c r="H22" i="5"/>
  <c r="C17" i="5"/>
  <c r="C19" i="5"/>
  <c r="F22" i="5"/>
  <c r="C20" i="5"/>
  <c r="C32" i="5" l="1"/>
  <c r="G13" i="5"/>
  <c r="F13" i="5"/>
  <c r="E13" i="5"/>
  <c r="H14" i="4"/>
  <c r="H12" i="4"/>
  <c r="H10" i="4"/>
  <c r="H9" i="4"/>
  <c r="H8" i="4"/>
  <c r="G15" i="4"/>
  <c r="F15" i="4"/>
  <c r="E15" i="4"/>
  <c r="D15" i="4"/>
  <c r="C15" i="4"/>
  <c r="H15" i="4" l="1"/>
  <c r="O6" i="2"/>
  <c r="O7" i="2"/>
  <c r="O8" i="2"/>
  <c r="O9" i="2"/>
  <c r="C9" i="14"/>
  <c r="C8" i="14"/>
  <c r="C7" i="14"/>
  <c r="C9" i="13"/>
  <c r="C8" i="13"/>
  <c r="C7" i="13"/>
  <c r="C9" i="12"/>
  <c r="C8" i="12"/>
  <c r="C7" i="12"/>
  <c r="C8" i="11"/>
  <c r="C9" i="11"/>
  <c r="C7" i="11"/>
  <c r="H40" i="14"/>
  <c r="M40" i="14" s="1"/>
  <c r="H40" i="13"/>
  <c r="M40" i="13" s="1"/>
  <c r="H40" i="12"/>
  <c r="M40" i="12" s="1"/>
  <c r="H40" i="1"/>
  <c r="L23" i="2"/>
  <c r="M23" i="2" s="1"/>
  <c r="K35" i="14"/>
  <c r="J35" i="14"/>
  <c r="K34" i="14"/>
  <c r="J34" i="14"/>
  <c r="K33" i="14"/>
  <c r="J33" i="14"/>
  <c r="K32" i="14"/>
  <c r="J32" i="14"/>
  <c r="K31" i="14"/>
  <c r="J31" i="14"/>
  <c r="K30" i="14"/>
  <c r="J30" i="14"/>
  <c r="K29" i="14"/>
  <c r="J29" i="14"/>
  <c r="K28" i="14"/>
  <c r="J28" i="14"/>
  <c r="K27" i="14"/>
  <c r="J27" i="14"/>
  <c r="J16" i="14"/>
  <c r="J16" i="13"/>
  <c r="L16" i="13" s="1" a="1"/>
  <c r="L16" i="13" s="1"/>
  <c r="J35" i="12"/>
  <c r="J34" i="12"/>
  <c r="J33" i="12"/>
  <c r="L33" i="12" s="1" a="1"/>
  <c r="L33" i="12" s="1"/>
  <c r="M33" i="12" s="1"/>
  <c r="J32" i="12"/>
  <c r="L32" i="12" s="1" a="1"/>
  <c r="L32" i="12" s="1"/>
  <c r="M32" i="12" s="1"/>
  <c r="J31" i="12"/>
  <c r="J30" i="12"/>
  <c r="J29" i="12"/>
  <c r="J28" i="12"/>
  <c r="J27" i="12"/>
  <c r="J16" i="12"/>
  <c r="L16" i="12" s="1" a="1"/>
  <c r="L16" i="12" s="1"/>
  <c r="M40" i="11"/>
  <c r="L35" i="11" a="1"/>
  <c r="L35" i="11" s="1"/>
  <c r="J35" i="11"/>
  <c r="J34" i="11"/>
  <c r="J33" i="11"/>
  <c r="J32" i="11"/>
  <c r="L32" i="11" s="1" a="1"/>
  <c r="L32" i="11" s="1"/>
  <c r="M32" i="11" s="1"/>
  <c r="J31" i="11"/>
  <c r="J30" i="11"/>
  <c r="J29" i="11"/>
  <c r="J28" i="11"/>
  <c r="J27" i="11"/>
  <c r="J16" i="11"/>
  <c r="L32" i="14" l="1" a="1"/>
  <c r="L32" i="14" s="1"/>
  <c r="M32" i="14" s="1"/>
  <c r="L29" i="14" a="1"/>
  <c r="L29" i="14" s="1"/>
  <c r="L33" i="14" a="1"/>
  <c r="L33" i="14" s="1"/>
  <c r="M33" i="14" s="1"/>
  <c r="L16" i="14" a="1"/>
  <c r="L16" i="14" s="1"/>
  <c r="M16" i="14" s="1"/>
  <c r="L31" i="14" a="1"/>
  <c r="L31" i="14" s="1"/>
  <c r="M31" i="14" s="1"/>
  <c r="L34" i="14" a="1"/>
  <c r="L34" i="14" s="1"/>
  <c r="M34" i="14" s="1"/>
  <c r="L28" i="14" a="1"/>
  <c r="L28" i="14" s="1"/>
  <c r="M28" i="14" s="1"/>
  <c r="L27" i="14" a="1"/>
  <c r="L27" i="14" s="1"/>
  <c r="M27" i="14" s="1"/>
  <c r="L30" i="14" a="1"/>
  <c r="L30" i="14" s="1"/>
  <c r="M30" i="14" s="1"/>
  <c r="J36" i="13"/>
  <c r="L31" i="12" a="1"/>
  <c r="L31" i="12" s="1"/>
  <c r="M31" i="12" s="1"/>
  <c r="L34" i="12" a="1"/>
  <c r="L34" i="12" s="1"/>
  <c r="M34" i="12" s="1"/>
  <c r="L29" i="12" a="1"/>
  <c r="L29" i="12" s="1"/>
  <c r="M29" i="12" s="1"/>
  <c r="L35" i="12" a="1"/>
  <c r="L35" i="12" s="1"/>
  <c r="M35" i="12" s="1"/>
  <c r="L27" i="12" a="1"/>
  <c r="L27" i="12" s="1"/>
  <c r="M27" i="12" s="1"/>
  <c r="L30" i="12" a="1"/>
  <c r="L30" i="12" s="1"/>
  <c r="M30" i="12" s="1"/>
  <c r="L28" i="12" a="1"/>
  <c r="L28" i="12" s="1"/>
  <c r="M28" i="12" s="1"/>
  <c r="L30" i="11" a="1"/>
  <c r="L30" i="11" s="1"/>
  <c r="M30" i="11" s="1"/>
  <c r="L33" i="11" a="1"/>
  <c r="L33" i="11" s="1"/>
  <c r="M33" i="11" s="1"/>
  <c r="L28" i="11" a="1"/>
  <c r="L28" i="11" s="1"/>
  <c r="M28" i="11" s="1"/>
  <c r="L34" i="11" a="1"/>
  <c r="L34" i="11" s="1"/>
  <c r="M34" i="11" s="1"/>
  <c r="L27" i="11" a="1"/>
  <c r="L27" i="11" s="1"/>
  <c r="M27" i="11" s="1"/>
  <c r="L31" i="11" a="1"/>
  <c r="L31" i="11" s="1"/>
  <c r="M31" i="11" s="1"/>
  <c r="L16" i="11" a="1"/>
  <c r="L16" i="11" s="1"/>
  <c r="L29" i="11" a="1"/>
  <c r="L29" i="11" s="1"/>
  <c r="M29" i="11" s="1"/>
  <c r="M29" i="14"/>
  <c r="H13" i="5"/>
  <c r="J36" i="11"/>
  <c r="M60" i="14"/>
  <c r="H12" i="5" s="1"/>
  <c r="J36" i="14"/>
  <c r="L35" i="14" a="1"/>
  <c r="L35" i="14" s="1"/>
  <c r="M16" i="13"/>
  <c r="M60" i="13"/>
  <c r="G12" i="5" s="1"/>
  <c r="M16" i="12"/>
  <c r="M60" i="12"/>
  <c r="F12" i="5" s="1"/>
  <c r="J36" i="12"/>
  <c r="M35" i="11"/>
  <c r="M60" i="11"/>
  <c r="E12" i="5" s="1"/>
  <c r="M79" i="1"/>
  <c r="D13" i="5" s="1"/>
  <c r="C14" i="3"/>
  <c r="C13" i="3"/>
  <c r="C12" i="3"/>
  <c r="C11" i="3"/>
  <c r="C10" i="3"/>
  <c r="L36" i="14" l="1"/>
  <c r="L36" i="13"/>
  <c r="L36" i="12"/>
  <c r="L36" i="11"/>
  <c r="M16" i="11"/>
  <c r="M36" i="11" s="1"/>
  <c r="C13" i="5"/>
  <c r="M35" i="14"/>
  <c r="M36" i="14" s="1"/>
  <c r="M81" i="14" s="1"/>
  <c r="M36" i="13"/>
  <c r="M36" i="12"/>
  <c r="D4" i="14"/>
  <c r="N9" i="2" s="1"/>
  <c r="P9" i="2" s="1"/>
  <c r="C10" i="14" s="1"/>
  <c r="D4" i="13"/>
  <c r="N8" i="2" s="1"/>
  <c r="P8" i="2" s="1"/>
  <c r="C10" i="13" s="1"/>
  <c r="D4" i="12"/>
  <c r="M7" i="2" s="1"/>
  <c r="O5" i="2"/>
  <c r="N5" i="2"/>
  <c r="M5" i="2"/>
  <c r="D4" i="11"/>
  <c r="N6" i="2" s="1"/>
  <c r="P6" i="2" s="1"/>
  <c r="C10" i="11" s="1"/>
  <c r="M56" i="1"/>
  <c r="M57" i="1"/>
  <c r="M58" i="1"/>
  <c r="N73" i="11" l="1"/>
  <c r="O73" i="11" s="1"/>
  <c r="N45" i="11"/>
  <c r="O45" i="11" s="1"/>
  <c r="N50" i="11"/>
  <c r="O50" i="11" s="1"/>
  <c r="N57" i="11"/>
  <c r="O57" i="11" s="1"/>
  <c r="N26" i="11"/>
  <c r="O26" i="11" s="1"/>
  <c r="N47" i="11"/>
  <c r="O47" i="11" s="1"/>
  <c r="N20" i="11"/>
  <c r="O20" i="11" s="1"/>
  <c r="N69" i="11"/>
  <c r="O69" i="11" s="1"/>
  <c r="N71" i="11"/>
  <c r="O71" i="11" s="1"/>
  <c r="N43" i="11"/>
  <c r="O43" i="11" s="1"/>
  <c r="N48" i="11"/>
  <c r="O48" i="11" s="1"/>
  <c r="N55" i="11"/>
  <c r="O55" i="11" s="1"/>
  <c r="N67" i="11"/>
  <c r="O67" i="11" s="1"/>
  <c r="N74" i="11"/>
  <c r="O74" i="11" s="1"/>
  <c r="N41" i="11"/>
  <c r="O41" i="11" s="1"/>
  <c r="N46" i="11"/>
  <c r="O46" i="11" s="1"/>
  <c r="N53" i="11"/>
  <c r="O53" i="11" s="1"/>
  <c r="N58" i="11"/>
  <c r="O58" i="11" s="1"/>
  <c r="N19" i="11"/>
  <c r="O19" i="11" s="1"/>
  <c r="N21" i="11"/>
  <c r="O21" i="11" s="1"/>
  <c r="N23" i="11"/>
  <c r="O23" i="11" s="1"/>
  <c r="N66" i="11"/>
  <c r="O66" i="11" s="1"/>
  <c r="N75" i="11"/>
  <c r="O75" i="11" s="1"/>
  <c r="N59" i="11"/>
  <c r="O59" i="11" s="1"/>
  <c r="N17" i="11"/>
  <c r="O17" i="11" s="1"/>
  <c r="N24" i="11"/>
  <c r="O24" i="11" s="1"/>
  <c r="N72" i="11"/>
  <c r="O72" i="11" s="1"/>
  <c r="N44" i="11"/>
  <c r="O44" i="11" s="1"/>
  <c r="N51" i="11"/>
  <c r="O51" i="11" s="1"/>
  <c r="N56" i="11"/>
  <c r="O56" i="11" s="1"/>
  <c r="N25" i="11"/>
  <c r="O25" i="11" s="1"/>
  <c r="N52" i="11"/>
  <c r="O52" i="11" s="1"/>
  <c r="N18" i="11"/>
  <c r="O18" i="11" s="1"/>
  <c r="N22" i="11"/>
  <c r="O22" i="11" s="1"/>
  <c r="N68" i="11"/>
  <c r="O68" i="11" s="1"/>
  <c r="N70" i="11"/>
  <c r="O70" i="11" s="1"/>
  <c r="N42" i="11"/>
  <c r="O42" i="11" s="1"/>
  <c r="N49" i="11"/>
  <c r="O49" i="11" s="1"/>
  <c r="N54" i="11"/>
  <c r="O54" i="11" s="1"/>
  <c r="N67" i="14"/>
  <c r="O67" i="14" s="1"/>
  <c r="N74" i="14"/>
  <c r="O74" i="14" s="1"/>
  <c r="N65" i="14"/>
  <c r="O65" i="14" s="1"/>
  <c r="N72" i="14"/>
  <c r="O72" i="14" s="1"/>
  <c r="N77" i="14"/>
  <c r="O77" i="14" s="1"/>
  <c r="N70" i="14"/>
  <c r="O70" i="14" s="1"/>
  <c r="N75" i="14"/>
  <c r="O75" i="14" s="1"/>
  <c r="N68" i="14"/>
  <c r="O68" i="14" s="1"/>
  <c r="N73" i="14"/>
  <c r="O73" i="14" s="1"/>
  <c r="N66" i="14"/>
  <c r="O66" i="14" s="1"/>
  <c r="N71" i="14"/>
  <c r="O71" i="14" s="1"/>
  <c r="N78" i="14"/>
  <c r="O78" i="14" s="1"/>
  <c r="N69" i="14"/>
  <c r="O69" i="14" s="1"/>
  <c r="N76" i="14"/>
  <c r="O76" i="14" s="1"/>
  <c r="N70" i="13"/>
  <c r="O70" i="13" s="1"/>
  <c r="N75" i="13"/>
  <c r="O75" i="13" s="1"/>
  <c r="N68" i="13"/>
  <c r="O68" i="13" s="1"/>
  <c r="N73" i="13"/>
  <c r="O73" i="13" s="1"/>
  <c r="N66" i="13"/>
  <c r="O66" i="13" s="1"/>
  <c r="N71" i="13"/>
  <c r="O71" i="13" s="1"/>
  <c r="N78" i="13"/>
  <c r="O78" i="13" s="1"/>
  <c r="N72" i="13"/>
  <c r="O72" i="13" s="1"/>
  <c r="N77" i="13"/>
  <c r="O77" i="13" s="1"/>
  <c r="N69" i="13"/>
  <c r="O69" i="13" s="1"/>
  <c r="N76" i="13"/>
  <c r="O76" i="13" s="1"/>
  <c r="N67" i="13"/>
  <c r="O67" i="13" s="1"/>
  <c r="N74" i="13"/>
  <c r="O74" i="13" s="1"/>
  <c r="N65" i="13"/>
  <c r="O65" i="13" s="1"/>
  <c r="N43" i="14"/>
  <c r="O43" i="14" s="1"/>
  <c r="N50" i="14"/>
  <c r="O50" i="14" s="1"/>
  <c r="N55" i="14"/>
  <c r="O55" i="14" s="1"/>
  <c r="N41" i="14"/>
  <c r="O41" i="14" s="1"/>
  <c r="N48" i="14"/>
  <c r="O48" i="14" s="1"/>
  <c r="N53" i="14"/>
  <c r="O53" i="14" s="1"/>
  <c r="N46" i="14"/>
  <c r="O46" i="14" s="1"/>
  <c r="N51" i="14"/>
  <c r="O51" i="14" s="1"/>
  <c r="N58" i="14"/>
  <c r="O58" i="14" s="1"/>
  <c r="N44" i="14"/>
  <c r="O44" i="14" s="1"/>
  <c r="N49" i="14"/>
  <c r="O49" i="14" s="1"/>
  <c r="N56" i="14"/>
  <c r="O56" i="14" s="1"/>
  <c r="N42" i="14"/>
  <c r="O42" i="14" s="1"/>
  <c r="N47" i="14"/>
  <c r="O47" i="14" s="1"/>
  <c r="N54" i="14"/>
  <c r="O54" i="14" s="1"/>
  <c r="N59" i="14"/>
  <c r="O59" i="14" s="1"/>
  <c r="N45" i="14"/>
  <c r="O45" i="14" s="1"/>
  <c r="N52" i="14"/>
  <c r="O52" i="14" s="1"/>
  <c r="N57" i="14"/>
  <c r="O57" i="14" s="1"/>
  <c r="N25" i="14"/>
  <c r="O25" i="14" s="1"/>
  <c r="N22" i="14"/>
  <c r="O22" i="14" s="1"/>
  <c r="N26" i="14"/>
  <c r="O26" i="14" s="1"/>
  <c r="N19" i="14"/>
  <c r="O19" i="14" s="1"/>
  <c r="N21" i="14"/>
  <c r="O21" i="14" s="1"/>
  <c r="N24" i="14"/>
  <c r="O24" i="14" s="1"/>
  <c r="N23" i="14"/>
  <c r="O23" i="14" s="1"/>
  <c r="N20" i="14"/>
  <c r="O20" i="14" s="1"/>
  <c r="N18" i="14"/>
  <c r="O18" i="14" s="1"/>
  <c r="N17" i="14"/>
  <c r="O17" i="14" s="1"/>
  <c r="N52" i="13"/>
  <c r="O52" i="13" s="1"/>
  <c r="N41" i="13"/>
  <c r="O41" i="13" s="1"/>
  <c r="N44" i="13"/>
  <c r="O44" i="13" s="1"/>
  <c r="N47" i="13"/>
  <c r="O47" i="13" s="1"/>
  <c r="N50" i="13"/>
  <c r="O50" i="13" s="1"/>
  <c r="N53" i="13"/>
  <c r="O53" i="13" s="1"/>
  <c r="N56" i="13"/>
  <c r="O56" i="13" s="1"/>
  <c r="N59" i="13"/>
  <c r="O59" i="13" s="1"/>
  <c r="N46" i="13"/>
  <c r="O46" i="13" s="1"/>
  <c r="N58" i="13"/>
  <c r="O58" i="13" s="1"/>
  <c r="N49" i="13"/>
  <c r="O49" i="13" s="1"/>
  <c r="N42" i="13"/>
  <c r="O42" i="13" s="1"/>
  <c r="N45" i="13"/>
  <c r="O45" i="13" s="1"/>
  <c r="N48" i="13"/>
  <c r="O48" i="13" s="1"/>
  <c r="N51" i="13"/>
  <c r="O51" i="13" s="1"/>
  <c r="N54" i="13"/>
  <c r="O54" i="13" s="1"/>
  <c r="N57" i="13"/>
  <c r="O57" i="13" s="1"/>
  <c r="N43" i="13"/>
  <c r="O43" i="13" s="1"/>
  <c r="N55" i="13"/>
  <c r="O55" i="13" s="1"/>
  <c r="N18" i="13"/>
  <c r="O18" i="13" s="1"/>
  <c r="N30" i="13"/>
  <c r="O30" i="13" s="1"/>
  <c r="N33" i="13"/>
  <c r="O33" i="13" s="1"/>
  <c r="N25" i="13"/>
  <c r="O25" i="13" s="1"/>
  <c r="N35" i="13"/>
  <c r="O35" i="13" s="1"/>
  <c r="N27" i="13"/>
  <c r="O27" i="13" s="1"/>
  <c r="N29" i="13"/>
  <c r="O29" i="13" s="1"/>
  <c r="N32" i="13"/>
  <c r="O32" i="13" s="1"/>
  <c r="N34" i="13"/>
  <c r="O34" i="13" s="1"/>
  <c r="N19" i="13"/>
  <c r="O19" i="13" s="1"/>
  <c r="N26" i="13"/>
  <c r="O26" i="13" s="1"/>
  <c r="N20" i="13"/>
  <c r="O20" i="13" s="1"/>
  <c r="N22" i="13"/>
  <c r="O22" i="13" s="1"/>
  <c r="N17" i="13"/>
  <c r="O17" i="13" s="1"/>
  <c r="N28" i="13"/>
  <c r="O28" i="13" s="1"/>
  <c r="N31" i="13"/>
  <c r="O31" i="13" s="1"/>
  <c r="N24" i="13"/>
  <c r="O24" i="13" s="1"/>
  <c r="N21" i="13"/>
  <c r="O21" i="13" s="1"/>
  <c r="N23" i="13"/>
  <c r="O23" i="13" s="1"/>
  <c r="G11" i="5"/>
  <c r="G14" i="5" s="1"/>
  <c r="M81" i="13"/>
  <c r="F16" i="4" s="1"/>
  <c r="F11" i="5"/>
  <c r="F14" i="5" s="1"/>
  <c r="M81" i="12"/>
  <c r="E16" i="4" s="1"/>
  <c r="E11" i="5"/>
  <c r="E14" i="5" s="1"/>
  <c r="M81" i="11"/>
  <c r="D16" i="4" s="1"/>
  <c r="D17" i="4" s="1"/>
  <c r="D23" i="5" s="1"/>
  <c r="G21" i="4"/>
  <c r="G24" i="4" s="1"/>
  <c r="G25" i="5" s="1"/>
  <c r="N64" i="14"/>
  <c r="O64" i="14" s="1"/>
  <c r="D21" i="4"/>
  <c r="D24" i="4" s="1"/>
  <c r="D25" i="5" s="1"/>
  <c r="N78" i="11"/>
  <c r="O78" i="11" s="1"/>
  <c r="N64" i="11"/>
  <c r="O64" i="11" s="1"/>
  <c r="N77" i="11"/>
  <c r="O77" i="11" s="1"/>
  <c r="N76" i="11"/>
  <c r="O76" i="11" s="1"/>
  <c r="N65" i="11"/>
  <c r="O65" i="11" s="1"/>
  <c r="F21" i="4"/>
  <c r="F24" i="4" s="1"/>
  <c r="F25" i="5" s="1"/>
  <c r="N64" i="13"/>
  <c r="O64" i="13" s="1"/>
  <c r="G16" i="4"/>
  <c r="G18" i="4" s="1"/>
  <c r="H11" i="5"/>
  <c r="H14" i="5" s="1"/>
  <c r="M8" i="2"/>
  <c r="M9" i="2"/>
  <c r="P5" i="2"/>
  <c r="C10" i="1" s="1"/>
  <c r="N7" i="2"/>
  <c r="P7" i="2" s="1"/>
  <c r="C10" i="12" s="1"/>
  <c r="M6" i="2"/>
  <c r="N30" i="1" l="1"/>
  <c r="O30" i="1" s="1"/>
  <c r="N22" i="1"/>
  <c r="O22" i="1" s="1"/>
  <c r="N20" i="1"/>
  <c r="O20" i="1" s="1"/>
  <c r="N18" i="1"/>
  <c r="O18" i="1" s="1"/>
  <c r="N25" i="1"/>
  <c r="O25" i="1" s="1"/>
  <c r="N28" i="1"/>
  <c r="O28" i="1" s="1"/>
  <c r="N26" i="1"/>
  <c r="O26" i="1" s="1"/>
  <c r="N24" i="1"/>
  <c r="O24" i="1" s="1"/>
  <c r="N29" i="1"/>
  <c r="O29" i="1" s="1"/>
  <c r="N27" i="1"/>
  <c r="O27" i="1" s="1"/>
  <c r="N23" i="1"/>
  <c r="O23" i="1" s="1"/>
  <c r="N19" i="1"/>
  <c r="O19" i="1" s="1"/>
  <c r="N17" i="1"/>
  <c r="O17" i="1" s="1"/>
  <c r="N21" i="1"/>
  <c r="O21" i="1" s="1"/>
  <c r="N70" i="12"/>
  <c r="O70" i="12" s="1"/>
  <c r="N77" i="12"/>
  <c r="O77" i="12" s="1"/>
  <c r="N72" i="12"/>
  <c r="O72" i="12" s="1"/>
  <c r="N65" i="12"/>
  <c r="O65" i="12" s="1"/>
  <c r="N68" i="12"/>
  <c r="O68" i="12" s="1"/>
  <c r="N75" i="12"/>
  <c r="O75" i="12" s="1"/>
  <c r="N73" i="12"/>
  <c r="O73" i="12" s="1"/>
  <c r="N78" i="12"/>
  <c r="O78" i="12" s="1"/>
  <c r="N67" i="12"/>
  <c r="O67" i="12" s="1"/>
  <c r="N66" i="12"/>
  <c r="O66" i="12" s="1"/>
  <c r="N71" i="12"/>
  <c r="O71" i="12" s="1"/>
  <c r="N76" i="12"/>
  <c r="O76" i="12" s="1"/>
  <c r="N69" i="12"/>
  <c r="O69" i="12" s="1"/>
  <c r="N74" i="12"/>
  <c r="O74" i="12" s="1"/>
  <c r="N32" i="1"/>
  <c r="O32" i="1" s="1"/>
  <c r="N33" i="1"/>
  <c r="O33" i="1" s="1"/>
  <c r="N31" i="1"/>
  <c r="O31" i="1" s="1"/>
  <c r="F17" i="4"/>
  <c r="F23" i="5" s="1"/>
  <c r="F23" i="4"/>
  <c r="F24" i="5" s="1"/>
  <c r="N41" i="12"/>
  <c r="O41" i="12" s="1"/>
  <c r="N44" i="12"/>
  <c r="O44" i="12" s="1"/>
  <c r="N47" i="12"/>
  <c r="O47" i="12" s="1"/>
  <c r="N50" i="12"/>
  <c r="O50" i="12" s="1"/>
  <c r="N53" i="12"/>
  <c r="O53" i="12" s="1"/>
  <c r="N56" i="12"/>
  <c r="O56" i="12" s="1"/>
  <c r="N59" i="12"/>
  <c r="O59" i="12" s="1"/>
  <c r="N42" i="12"/>
  <c r="O42" i="12" s="1"/>
  <c r="N45" i="12"/>
  <c r="O45" i="12" s="1"/>
  <c r="N48" i="12"/>
  <c r="O48" i="12" s="1"/>
  <c r="N51" i="12"/>
  <c r="O51" i="12" s="1"/>
  <c r="N54" i="12"/>
  <c r="O54" i="12" s="1"/>
  <c r="N57" i="12"/>
  <c r="O57" i="12" s="1"/>
  <c r="N43" i="12"/>
  <c r="O43" i="12" s="1"/>
  <c r="N46" i="12"/>
  <c r="O46" i="12" s="1"/>
  <c r="N49" i="12"/>
  <c r="O49" i="12" s="1"/>
  <c r="N52" i="12"/>
  <c r="O52" i="12" s="1"/>
  <c r="N55" i="12"/>
  <c r="O55" i="12" s="1"/>
  <c r="N58" i="12"/>
  <c r="O58" i="12" s="1"/>
  <c r="N19" i="12"/>
  <c r="O19" i="12" s="1"/>
  <c r="N23" i="12"/>
  <c r="O23" i="12" s="1"/>
  <c r="N25" i="12"/>
  <c r="O25" i="12" s="1"/>
  <c r="N18" i="12"/>
  <c r="O18" i="12" s="1"/>
  <c r="N22" i="12"/>
  <c r="O22" i="12" s="1"/>
  <c r="N24" i="12"/>
  <c r="O24" i="12" s="1"/>
  <c r="N26" i="12"/>
  <c r="O26" i="12" s="1"/>
  <c r="N20" i="12"/>
  <c r="O20" i="12" s="1"/>
  <c r="N21" i="12"/>
  <c r="O21" i="12" s="1"/>
  <c r="N17" i="12"/>
  <c r="O17" i="12" s="1"/>
  <c r="E17" i="4"/>
  <c r="E23" i="5" s="1"/>
  <c r="E23" i="4"/>
  <c r="E24" i="5" s="1"/>
  <c r="N48" i="1"/>
  <c r="O48" i="1" s="1"/>
  <c r="N45" i="1"/>
  <c r="O45" i="1" s="1"/>
  <c r="N42" i="1"/>
  <c r="O42" i="1" s="1"/>
  <c r="N50" i="1"/>
  <c r="O50" i="1" s="1"/>
  <c r="N44" i="1"/>
  <c r="O44" i="1" s="1"/>
  <c r="N41" i="1"/>
  <c r="O41" i="1" s="1"/>
  <c r="N43" i="1"/>
  <c r="O43" i="1" s="1"/>
  <c r="N47" i="1"/>
  <c r="O47" i="1" s="1"/>
  <c r="N49" i="1"/>
  <c r="O49" i="1" s="1"/>
  <c r="N46" i="1"/>
  <c r="O46" i="1" s="1"/>
  <c r="C21" i="4"/>
  <c r="N69" i="1"/>
  <c r="O69" i="1" s="1"/>
  <c r="N66" i="1"/>
  <c r="O66" i="1" s="1"/>
  <c r="N68" i="1"/>
  <c r="O68" i="1" s="1"/>
  <c r="N65" i="1"/>
  <c r="O65" i="1" s="1"/>
  <c r="N67" i="1"/>
  <c r="O67" i="1" s="1"/>
  <c r="O79" i="13"/>
  <c r="O79" i="14"/>
  <c r="O79" i="11"/>
  <c r="E21" i="4"/>
  <c r="E24" i="4" s="1"/>
  <c r="E25" i="5" s="1"/>
  <c r="N64" i="12"/>
  <c r="O64" i="12" s="1"/>
  <c r="G17" i="4"/>
  <c r="G23" i="5" s="1"/>
  <c r="G23" i="4"/>
  <c r="G24" i="5" s="1"/>
  <c r="D12" i="3"/>
  <c r="D11" i="3"/>
  <c r="E15" i="3"/>
  <c r="C3" i="3"/>
  <c r="C7" i="5"/>
  <c r="C6" i="5"/>
  <c r="C5" i="5"/>
  <c r="C3" i="5"/>
  <c r="H15" i="3"/>
  <c r="G15" i="3"/>
  <c r="F15" i="3"/>
  <c r="C4" i="3"/>
  <c r="C5" i="3"/>
  <c r="C6" i="3"/>
  <c r="O79" i="12" l="1"/>
  <c r="D16" i="3"/>
  <c r="N35" i="14"/>
  <c r="O35" i="14" s="1"/>
  <c r="N31" i="14"/>
  <c r="O31" i="14" s="1"/>
  <c r="N33" i="14"/>
  <c r="O33" i="14" s="1"/>
  <c r="N32" i="14"/>
  <c r="O32" i="14" s="1"/>
  <c r="N34" i="14"/>
  <c r="O34" i="14" s="1"/>
  <c r="N16" i="14"/>
  <c r="O16" i="14" s="1"/>
  <c r="N40" i="14"/>
  <c r="O40" i="14" s="1"/>
  <c r="N27" i="14"/>
  <c r="O27" i="14" s="1"/>
  <c r="N28" i="14"/>
  <c r="O28" i="14" s="1"/>
  <c r="N29" i="14"/>
  <c r="O29" i="14" s="1"/>
  <c r="N30" i="14"/>
  <c r="O30" i="14" s="1"/>
  <c r="N31" i="11"/>
  <c r="O31" i="11" s="1"/>
  <c r="N28" i="11"/>
  <c r="O28" i="11" s="1"/>
  <c r="N30" i="11"/>
  <c r="O30" i="11" s="1"/>
  <c r="N34" i="11"/>
  <c r="O34" i="11" s="1"/>
  <c r="N27" i="11"/>
  <c r="O27" i="11" s="1"/>
  <c r="N32" i="11"/>
  <c r="O32" i="11" s="1"/>
  <c r="N35" i="11"/>
  <c r="O35" i="11" s="1"/>
  <c r="N16" i="11"/>
  <c r="O16" i="11" s="1"/>
  <c r="N33" i="11"/>
  <c r="O33" i="11" s="1"/>
  <c r="N29" i="11"/>
  <c r="O29" i="11" s="1"/>
  <c r="N40" i="11"/>
  <c r="O40" i="11" s="1"/>
  <c r="N34" i="12"/>
  <c r="O34" i="12" s="1"/>
  <c r="N32" i="12"/>
  <c r="O32" i="12" s="1"/>
  <c r="N16" i="12"/>
  <c r="O16" i="12" s="1"/>
  <c r="N40" i="12"/>
  <c r="O40" i="12" s="1"/>
  <c r="N30" i="12"/>
  <c r="O30" i="12" s="1"/>
  <c r="N28" i="12"/>
  <c r="O28" i="12" s="1"/>
  <c r="N27" i="12"/>
  <c r="O27" i="12" s="1"/>
  <c r="N29" i="12"/>
  <c r="O29" i="12" s="1"/>
  <c r="N33" i="12"/>
  <c r="O33" i="12" s="1"/>
  <c r="N31" i="12"/>
  <c r="O31" i="12" s="1"/>
  <c r="N35" i="12"/>
  <c r="O35" i="12" s="1"/>
  <c r="N40" i="13"/>
  <c r="O40" i="13" s="1"/>
  <c r="N16" i="13"/>
  <c r="O16" i="13" s="1"/>
  <c r="N72" i="1"/>
  <c r="O72" i="1" s="1"/>
  <c r="N78" i="1"/>
  <c r="O78" i="1" s="1"/>
  <c r="N71" i="1"/>
  <c r="O71" i="1" s="1"/>
  <c r="N76" i="1"/>
  <c r="O76" i="1" s="1"/>
  <c r="N75" i="1"/>
  <c r="O75" i="1" s="1"/>
  <c r="N74" i="1"/>
  <c r="O74" i="1" s="1"/>
  <c r="N77" i="1"/>
  <c r="O77" i="1" s="1"/>
  <c r="N70" i="1"/>
  <c r="O70" i="1" s="1"/>
  <c r="N64" i="1"/>
  <c r="O64" i="1" s="1"/>
  <c r="N73" i="1"/>
  <c r="O73" i="1" s="1"/>
  <c r="D14" i="3"/>
  <c r="D13" i="3"/>
  <c r="N56" i="1"/>
  <c r="O56" i="1" s="1"/>
  <c r="N40" i="1"/>
  <c r="N59" i="1"/>
  <c r="N58" i="1"/>
  <c r="O58" i="1" s="1"/>
  <c r="N57" i="1"/>
  <c r="O57" i="1" s="1"/>
  <c r="N55" i="1"/>
  <c r="N35" i="1"/>
  <c r="N54" i="1"/>
  <c r="N16" i="1"/>
  <c r="N52" i="1"/>
  <c r="N51" i="1"/>
  <c r="N53" i="1"/>
  <c r="N34" i="1"/>
  <c r="O36" i="14" l="1"/>
  <c r="O60" i="14"/>
  <c r="O36" i="11"/>
  <c r="O60" i="11"/>
  <c r="O60" i="12"/>
  <c r="O36" i="13"/>
  <c r="O36" i="12"/>
  <c r="O60" i="13"/>
  <c r="O79" i="1"/>
  <c r="J16" i="1"/>
  <c r="O81" i="12" l="1"/>
  <c r="O81" i="14"/>
  <c r="O81" i="11"/>
  <c r="O81" i="13"/>
  <c r="L16" i="1" a="1"/>
  <c r="L16" i="1" s="1"/>
  <c r="M16" i="1" s="1"/>
  <c r="O16" i="1" l="1"/>
  <c r="M40" i="1"/>
  <c r="O40" i="1" l="1"/>
  <c r="M59" i="1"/>
  <c r="O59" i="1" s="1"/>
  <c r="M55" i="1"/>
  <c r="O55" i="1" s="1"/>
  <c r="M54" i="1"/>
  <c r="O54" i="1" s="1"/>
  <c r="M53" i="1"/>
  <c r="O53" i="1" s="1"/>
  <c r="M52" i="1"/>
  <c r="O52" i="1" s="1"/>
  <c r="M51" i="1"/>
  <c r="O51" i="1" s="1"/>
  <c r="J35" i="1"/>
  <c r="J34" i="1"/>
  <c r="L34" i="1" l="1" a="1"/>
  <c r="L34" i="1" s="1"/>
  <c r="M34" i="1" s="1"/>
  <c r="O34" i="1" s="1"/>
  <c r="L35" i="1" a="1"/>
  <c r="L35" i="1" s="1"/>
  <c r="M35" i="1" s="1"/>
  <c r="O35" i="1" s="1"/>
  <c r="O60" i="1"/>
  <c r="J36" i="1"/>
  <c r="M60" i="1"/>
  <c r="D12" i="5" s="1"/>
  <c r="C12" i="5" s="1"/>
  <c r="L36" i="1" l="1"/>
  <c r="M36" i="1" l="1"/>
  <c r="D11" i="5" s="1"/>
  <c r="O36" i="1" l="1"/>
  <c r="O81" i="1" s="1"/>
  <c r="D14" i="5"/>
  <c r="C11" i="5"/>
  <c r="M81" i="1"/>
  <c r="C16" i="4" s="1"/>
  <c r="C23" i="4" l="1"/>
  <c r="C24" i="5" s="1"/>
  <c r="C18" i="4"/>
  <c r="C24" i="4"/>
  <c r="C25" i="5" s="1"/>
  <c r="C17" i="4"/>
  <c r="C23" i="5" s="1"/>
  <c r="H16" i="4"/>
  <c r="D10" i="3"/>
  <c r="D15" i="3" s="1"/>
  <c r="C17" i="3" s="1"/>
  <c r="C22" i="5"/>
  <c r="C14" i="5"/>
  <c r="D22"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<sst xmlns="http://schemas.openxmlformats.org/spreadsheetml/2006/main" count="712" uniqueCount="341">
  <si>
    <t>Instructie</t>
  </si>
  <si>
    <t>Deze begrotingstemplate is uitsluitend bedoeld voor samenwerkingsprojecten onder de regeling 2.5 Innovate (haalbaarheidsstudies en pilots).</t>
  </si>
  <si>
    <t>Deze begrotingstemplate bestaat naast deze toelichting uit de volgende werkbladen:</t>
  </si>
  <si>
    <t>Toelichting subsidiabele kosten</t>
  </si>
  <si>
    <t>1.Begroting penvoerder</t>
  </si>
  <si>
    <t>Tabladen 2. t/m 5. Begroting deelnemers 1 t/m 5</t>
  </si>
  <si>
    <t>6. Uitgavenplanning</t>
  </si>
  <si>
    <t>7. Dekkingsplan</t>
  </si>
  <si>
    <t>8. Samenvatting</t>
  </si>
  <si>
    <t>Belangrijk!</t>
  </si>
  <si>
    <t xml:space="preserve">In deze template zijn cellen opgenomen die u kunt invullen, cellen waarbij u kunt kiezen uit een lijst en cellen die formules bevatten. De in te vullen cellen zijn wit, de cellen met een lijst zijn groen en de cellen die formules bevatten zijn blauw. </t>
  </si>
  <si>
    <t xml:space="preserve">Gebruik alleen de witte en groene cellen. </t>
  </si>
  <si>
    <t xml:space="preserve">Ook de verwijzingen naar andere tabbladen en automatisch vullen werkt dan mogelijk niet. Daarom adviseren wij u om deze template intact te laten. </t>
  </si>
  <si>
    <t>Dat vereenvoudigt het invullen en onze beoordeling van uw begroting.</t>
  </si>
  <si>
    <t>Als er regels verborgen zijn is dat om de template overzichtelijk te houden. Heeft u meer regels nodig voor uw begroting, dan kunt u regels zichtbaar maken of regels toevoegen.</t>
  </si>
  <si>
    <t xml:space="preserve">Verder zijn er meerdere controlegetallen opgenomen, waarbij getoetst wordt of de totalen uit de verschillende werkbladen met elkaar overeenkomen. Is het controlegetal niet gelijk aan '0' dan </t>
  </si>
  <si>
    <t>komt de totaaltelling niet overeen met een ander totaal, bijvoorbeeld het totaal van uw begroting in het blad '2. Uitgavenplanning'.</t>
  </si>
  <si>
    <t>1. Begroting penvoerder en de begroting deelnemers 1 t/m 4</t>
  </si>
  <si>
    <t>In deze werkbladen kunt u de kosten invullen per deelnemer die u gaat maken met de activitieiten om de doelstellingen van uw project te realiseren.</t>
  </si>
  <si>
    <t>Begin eerst met het tablad voor de activiteiten van de penvoerder. De penvoerder is de formele aanvrager van de subsidie. De andere deelnemers zijn medeaanvragers.</t>
  </si>
  <si>
    <t>De begroting is opgebouwd uit 3 onderdelen:</t>
  </si>
  <si>
    <t xml:space="preserve">A.  Kosten derden </t>
  </si>
  <si>
    <t>B. Loonkosten (interne uren)</t>
  </si>
  <si>
    <t>C. Kosten van apparatuur en uitrusting voor zover en zolang zij worden gebruikt voor het project</t>
  </si>
  <si>
    <t xml:space="preserve">Iedere kostenpost moet gekoppeld zijn aan een activiteit. Hieronder worden de diverse kolommen uit de begroting in volgorde van links naar rechts toegelicht. </t>
  </si>
  <si>
    <t xml:space="preserve">Vul alleen de witte cellen in. De blauwe cellen worden automatisch ingevuld. </t>
  </si>
  <si>
    <t>Kolommen:</t>
  </si>
  <si>
    <t>Activiteiten</t>
  </si>
  <si>
    <t>Bij dit onderdeel vult u de activiteiten in waarmee het beoogde resultaat wordt bereikt.</t>
  </si>
  <si>
    <t>Naam leverancier / aanvrager</t>
  </si>
  <si>
    <t xml:space="preserve">Indien u producten en/of diensten inkoopt bij derde leveranciers vult u hier de naam van deze leveranciers in. </t>
  </si>
  <si>
    <t>Omschrijving kosten</t>
  </si>
  <si>
    <t xml:space="preserve">Omschrijf hier de aard van de kosten die u van plan bent te maken per individuele activiteit met betrekking tot een realisatie-indicator.  </t>
  </si>
  <si>
    <t>Kostensoort</t>
  </si>
  <si>
    <t>Vervolgens vult u de op de opgevoerde kosten van toepassing zijnde kostensoort in. De volgende kostensoorten kunt u kiezen uit een 'drop-down' menu:</t>
  </si>
  <si>
    <t>- Kosten voor coördinatie</t>
  </si>
  <si>
    <t>- Kosten voor administratie en ondersteuning</t>
  </si>
  <si>
    <t xml:space="preserve">- Kosten voor onderzoekers en technici </t>
  </si>
  <si>
    <t>- Kosten voor contractonderzoek (arm's length-voorwaarden)</t>
  </si>
  <si>
    <t>- Kosten voor kennis en octrooien (arm's length-voorwaarden)</t>
  </si>
  <si>
    <t>- Kosten voor consultancy en gelijkwaardige diensten</t>
  </si>
  <si>
    <t xml:space="preserve">- Kosten voor maaterialen en hulpmiddelen </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</si>
  <si>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</si>
  <si>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</si>
  <si>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</si>
  <si>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</si>
  <si>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</si>
  <si>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</si>
  <si>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</si>
  <si>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</si>
  <si>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</si>
  <si>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 xml:space="preserve">dan is de verschuldigde BTW niet-subsidiabel. U dient bij de algemene vragen aan te geven dat BTW niet subsidiabel is. Dit wordt automatisch doorgerekend. </t>
  </si>
  <si>
    <t>Indien nee:</t>
  </si>
  <si>
    <t xml:space="preserve">dan is de verschuldigde BTW als kostenpost subsidiabel. U dient bij de algemene vragen aan te geven dat BTW subsidiabel is en welk percentage geldt. Dit wordt automatisch doorgerekend. </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</si>
  <si>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</si>
  <si>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</si>
  <si>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</si>
  <si>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</si>
  <si>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</si>
  <si>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Subsdiepercentage (%)</t>
  </si>
  <si>
    <t xml:space="preserve">In de van toepassing zijnde uitvoeringsverordening/subsidieregeling vindt u het subsidiepercentage terug dat u voor uw activiteiten dient u in te vullen. Geef bij de algemene vragen het percentage aan. </t>
  </si>
  <si>
    <t xml:space="preserve">De mogelijke subsidie wordt dan automatisch berekend. Waar nodig kunt u dit ook handmatig aanpassen. </t>
  </si>
  <si>
    <t>Mogelijke subsidie</t>
  </si>
  <si>
    <t xml:space="preserve">Het mogelijke subsidiebedrag wordt automatisch berekend op basis van de totale subsidiabele kosten en het ingevulde percentage. Dit bedrag is het maximale subsidiebedrag. </t>
  </si>
  <si>
    <t>Kosten van interne arbeid/ loonkosten</t>
  </si>
  <si>
    <t xml:space="preserve">Indien een medewerker/werknemer aan meerdere actviteiten werkt binnen 1 aanvraag specifieert u de loonkosten van die medewerker/medewerker per activiteit. Zijn er bijvoorbeeld 3 activiteiten </t>
  </si>
  <si>
    <t>binnen 1 aanvraag dan komt die werknemer 3 keer voor in het loonkostenonderdeel van desbetreffende realisatie-indicator.</t>
  </si>
  <si>
    <t>2. Uitgavenplanning</t>
  </si>
  <si>
    <t xml:space="preserve">U kunt de geplande uitgaven per jaar invullen. Het totaal van de geplande uitgaven is gelijk aan de begrote kosten voor uw project. </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</si>
  <si>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</si>
  <si>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</si>
  <si>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</si>
  <si>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</si>
  <si>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</si>
  <si>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4. Samenvatting</t>
  </si>
  <si>
    <t>De samenvatting van de begroting wordt automatisch gevuld.</t>
  </si>
  <si>
    <t xml:space="preserve">U hoeft in dit tabblad niets in te vullen, het geeft een samenvattend overzicht weer van de totale (subsidiabele) kosten, dekking en uitgavenplanning.  </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</si>
  <si>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</si>
  <si>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</si>
  <si>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</si>
  <si>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</si>
  <si>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</si>
  <si>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</si>
  <si>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</si>
  <si>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</si>
  <si>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</si>
  <si>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t>A) Kosten derden voor inhuur en voor verbruikte materialen en hulpmiddelen.</t>
  </si>
  <si>
    <t>De kosten van materialen en hulpmiddelen worden gesubsidieerd op basis van aanschafprijzen. Bij materialen en hulpmiddelen gaat het om goederen die bestemd zijn voor eenmalig gebruik ten behoeve van het project.</t>
  </si>
  <si>
    <t>B) 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</si>
  <si>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</si>
  <si>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</si>
  <si>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</si>
  <si>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</si>
  <si>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 xml:space="preserve">De maximale subsidiabele kosten per uur bedragen per functiegroep: </t>
  </si>
  <si>
    <t>Vrijwilligers (belastingvrije vrijwilligersvergoeding)</t>
  </si>
  <si>
    <t>*</t>
  </si>
  <si>
    <t>Eigen inbreng als geen sprake is van verloning</t>
  </si>
  <si>
    <t>**</t>
  </si>
  <si>
    <t>Ondersteunende functies (bijv. administratie, secretariaat, projectondersteuning)</t>
  </si>
  <si>
    <t>schaal 6</t>
  </si>
  <si>
    <t>Uitvoerende functies (directe uitvoering van de activiteit)</t>
  </si>
  <si>
    <t>schaal 9</t>
  </si>
  <si>
    <t>Beleidsmatige functies / onderzoeker</t>
  </si>
  <si>
    <t>schaal 11</t>
  </si>
  <si>
    <t xml:space="preserve">Senior functies / midden management / specialistisch onderzoeker                </t>
  </si>
  <si>
    <t>schaal 13</t>
  </si>
  <si>
    <t xml:space="preserve">Strategische managementfunctie / directie </t>
  </si>
  <si>
    <t>schaal 15</t>
  </si>
  <si>
    <t>In bovengenoemde tabel zijn de opgenomen uurtarieven/schalen overgenomen uit de nu geldende Handleiding Overheidstarieven 2023 ("HOT"), tabel 2.1 "Gemiddelde directe loonkosten</t>
  </si>
  <si>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</si>
  <si>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</si>
  <si>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</si>
  <si>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</si>
  <si>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</si>
  <si>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</si>
  <si>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</si>
  <si>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</si>
  <si>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</si>
  <si>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</si>
  <si>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</si>
  <si>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</si>
  <si>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</si>
  <si>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</si>
  <si>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</si>
  <si>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</si>
  <si>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</si>
  <si>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</si>
  <si>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</si>
  <si>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</si>
  <si>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</si>
  <si>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</si>
  <si>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</si>
  <si>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</si>
  <si>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</si>
  <si>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</si>
  <si>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</si>
  <si>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</si>
  <si>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</si>
  <si>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r>
      <rPr>
        <sz val="10"/>
        <color rgb="FF000000"/>
        <rFont val="Arial"/>
        <family val="2"/>
      </rPr>
      <t xml:space="preserve"> - Interne doorberekening van kosten zoals bijvoorbeeld huisvestingskosten,</t>
    </r>
    <r>
      <rPr>
        <sz val="10"/>
        <color theme="1"/>
        <rFont val="Arial"/>
        <family val="2"/>
      </rPr>
      <t xml:space="preserve"> vervangingsinvesteringen en niet-project gerelateerde afschrijvings- en leasekosten</t>
    </r>
    <r>
      <rPr>
        <sz val="10"/>
        <color rgb="FF000000"/>
        <rFont val="Arial"/>
        <family val="2"/>
      </rPr>
      <t xml:space="preserve"> worden niet aangemerkt als </t>
    </r>
  </si>
  <si>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</si>
  <si>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</si>
  <si>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r>
      <t xml:space="preserve"> - Kosten die buiten de projectperiode worden gemaakt zijn niet subsidiabel. Uitzondering hierop </t>
    </r>
    <r>
      <rPr>
        <sz val="10"/>
        <color theme="1"/>
        <rFont val="Arial"/>
        <family val="2"/>
      </rPr>
      <t xml:space="preserve">zijn administratieve handelingen voor de afwikkeling van de subsidie, accountantskosten ten behoeve </t>
    </r>
  </si>
  <si>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</si>
  <si>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</si>
  <si>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</si>
  <si>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</si>
  <si>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</si>
  <si>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</si>
  <si>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</si>
  <si>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</si>
  <si>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 penvoerder</t>
  </si>
  <si>
    <t>Naam subsidieregeling</t>
  </si>
  <si>
    <t>Uitvoeringsverordening subsidie Energietransitie Provincie Utrecht 2021 (USET)</t>
  </si>
  <si>
    <t>Toelichting</t>
  </si>
  <si>
    <t>Paragraaf en artikel</t>
  </si>
  <si>
    <t>2.5 Innovatie</t>
  </si>
  <si>
    <t>Let op! Belangrijk om keuze te maken</t>
  </si>
  <si>
    <t>Naam aanvrager/penvoerder</t>
  </si>
  <si>
    <t>Type aanvrager</t>
  </si>
  <si>
    <t>Projectnaam</t>
  </si>
  <si>
    <t>Voor het bepalen van de juiste omvang van de onderneming. Zie MKB-toets van RVO.</t>
  </si>
  <si>
    <t>Startdatum project</t>
  </si>
  <si>
    <t>Einddatum project</t>
  </si>
  <si>
    <t>Subsidiepercentage</t>
  </si>
  <si>
    <t xml:space="preserve">BTW subsidiabel? </t>
  </si>
  <si>
    <t>BTW percentage</t>
  </si>
  <si>
    <t>Kosten derden:</t>
  </si>
  <si>
    <t>Activiteit/Werkpakket of Fase</t>
  </si>
  <si>
    <t>Naam leverancier</t>
  </si>
  <si>
    <t>Aantal</t>
  </si>
  <si>
    <t>Eenheid</t>
  </si>
  <si>
    <t>Prijs/tarief per eenheid excl. btw</t>
  </si>
  <si>
    <t>Kosten excl. Btw</t>
  </si>
  <si>
    <t>BTW %</t>
  </si>
  <si>
    <t>Btw-bedrag</t>
  </si>
  <si>
    <t>Totale kosten (incl. of excl. btw)</t>
  </si>
  <si>
    <t>Subsidie %</t>
  </si>
  <si>
    <t>Subtotaal kostenposten derden (excl. loonkosten):</t>
  </si>
  <si>
    <t>Loonkosten</t>
  </si>
  <si>
    <t>Medewerker/rol</t>
  </si>
  <si>
    <t>Functiegroep</t>
  </si>
  <si>
    <t>Aantal uren</t>
  </si>
  <si>
    <t>Uurtarief</t>
  </si>
  <si>
    <t>Totale kosten</t>
  </si>
  <si>
    <t>Subtotaal kostenposten interne inzet</t>
  </si>
  <si>
    <t>Omschrijving apparaat of uitrusting</t>
  </si>
  <si>
    <t>Omschrjving kosten</t>
  </si>
  <si>
    <t>Aanschafdatum</t>
  </si>
  <si>
    <t>Aanschafwaarde</t>
  </si>
  <si>
    <t>Restwaarde</t>
  </si>
  <si>
    <t>Begroting deelnemer 1</t>
  </si>
  <si>
    <t>Naam deelnemer/aanvrager</t>
  </si>
  <si>
    <t>Nee</t>
  </si>
  <si>
    <t>Verschillende percentages (handmatig invoeren)</t>
  </si>
  <si>
    <t xml:space="preserve">Kosten voor onderzoekers en technici </t>
  </si>
  <si>
    <t>Begroting deelnemer 2</t>
  </si>
  <si>
    <t>Begroting deelnemer 3</t>
  </si>
  <si>
    <t>Begroting deelnemer 4</t>
  </si>
  <si>
    <t>Uitgavenplanning</t>
  </si>
  <si>
    <t>Uitgavenplanning totale kosten</t>
  </si>
  <si>
    <t>Rol</t>
  </si>
  <si>
    <t>Organisatie</t>
  </si>
  <si>
    <t>Penvoerder</t>
  </si>
  <si>
    <t>Deelnemer 1</t>
  </si>
  <si>
    <t>Deelnemer 2</t>
  </si>
  <si>
    <t>Deelnemer 3</t>
  </si>
  <si>
    <t>Deelnemer 4</t>
  </si>
  <si>
    <t>Subtotaal</t>
  </si>
  <si>
    <t>Totaal uitgaveplanning</t>
  </si>
  <si>
    <t>Controlegetal</t>
  </si>
  <si>
    <t>Dit bedrag dient 0 of minder te zijn</t>
  </si>
  <si>
    <t>Totaal</t>
  </si>
  <si>
    <t>Samenvatting</t>
  </si>
  <si>
    <t xml:space="preserve">Kosten </t>
  </si>
  <si>
    <t>Kosten derden</t>
  </si>
  <si>
    <t>Kosten eigen inzet</t>
  </si>
  <si>
    <t>Kosten van apparatuur en uitrusting</t>
  </si>
  <si>
    <t>Dekking</t>
  </si>
  <si>
    <t>Lijsten en formules</t>
  </si>
  <si>
    <t>Validatielijst</t>
  </si>
  <si>
    <t>Formule om rij en kolomnummer te bepalen uit onderstaande matrix</t>
  </si>
  <si>
    <t>Bedrag</t>
  </si>
  <si>
    <t>Artikel (subsidiabele activiteit)</t>
  </si>
  <si>
    <t>Var 1</t>
  </si>
  <si>
    <t>Var 2</t>
  </si>
  <si>
    <t>Var 3</t>
  </si>
  <si>
    <t>Steunpercentage</t>
  </si>
  <si>
    <t>32 a. het uitvoeren van een haalbaarheidsstudie</t>
  </si>
  <si>
    <t>32 b. een pilotproject</t>
  </si>
  <si>
    <t>Matrix om juiste steunpercentage te selecteren op basis</t>
  </si>
  <si>
    <t>van keuze combinatie "subsidiabele activiteit" en "type organisatie"</t>
  </si>
  <si>
    <t>Type</t>
  </si>
  <si>
    <t>32 a</t>
  </si>
  <si>
    <t>32 b</t>
  </si>
  <si>
    <t>32 c</t>
  </si>
  <si>
    <t>BTW tarief</t>
  </si>
  <si>
    <t>Kleine onderneming</t>
  </si>
  <si>
    <t>Kosten voor coördinatie</t>
  </si>
  <si>
    <t>Middelgrote onderneming</t>
  </si>
  <si>
    <t>Kosten voor administratie en ondersteuning</t>
  </si>
  <si>
    <t>Grote onderneming</t>
  </si>
  <si>
    <t>Geen subsidie mogelijk</t>
  </si>
  <si>
    <t>Kennisinstelling</t>
  </si>
  <si>
    <t>Kosten voor contractonderzoek (arm's length-voorwaarden)</t>
  </si>
  <si>
    <t>Geen onderneming</t>
  </si>
  <si>
    <t>Kosten voor kennis en octrooien (arm's length-voorwaarden)</t>
  </si>
  <si>
    <t>Kosten voor consultancy en gelijkwaardige diensten</t>
  </si>
  <si>
    <t xml:space="preserve">Kosten voor materialen en hulpmiddelen </t>
  </si>
  <si>
    <t>BTW subsidiabel</t>
  </si>
  <si>
    <t>Eenheden</t>
  </si>
  <si>
    <t>Ja</t>
  </si>
  <si>
    <t>uur</t>
  </si>
  <si>
    <t>stuk(s)</t>
  </si>
  <si>
    <t>dag(en)</t>
  </si>
  <si>
    <t>Type onderneming</t>
  </si>
  <si>
    <t xml:space="preserve">meter </t>
  </si>
  <si>
    <t>Klein</t>
  </si>
  <si>
    <t>m2</t>
  </si>
  <si>
    <t>Middelgroot</t>
  </si>
  <si>
    <t>m3</t>
  </si>
  <si>
    <t>Groot</t>
  </si>
  <si>
    <t>kilogram</t>
  </si>
  <si>
    <t>liter</t>
  </si>
  <si>
    <t>Aantal maanden in gebruik binnen het project</t>
  </si>
  <si>
    <t>Afschrijvings-termijn in maanden</t>
  </si>
  <si>
    <t>Overige publieke financiering</t>
  </si>
  <si>
    <t>Eigen bijdrage privaat</t>
  </si>
  <si>
    <t>Eigen bijdrage publiek</t>
  </si>
  <si>
    <t>Overige private financiering</t>
  </si>
  <si>
    <t>Gevraagde subsidie provincie Utrecht</t>
  </si>
  <si>
    <t>Financieringsplan</t>
  </si>
  <si>
    <r>
      <t xml:space="preserve">Gebruik de aangegeven financieringscategorieën om de voorziene financiering van uw kosten weer te geven. Voeg geen eigen categorieën toe.  
</t>
    </r>
    <r>
      <rPr>
        <sz val="9"/>
        <color theme="1"/>
        <rFont val="Arial"/>
        <family val="2"/>
      </rPr>
      <t xml:space="preserve">-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private financiering’ wordt bedoeld een bijdrage (om-niet) van private partijen die geen deelnemer in het project zijn (en dus geen kosten opvoeren voor subsidie).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'gevraagde provinciale subsidie' wordt de subsidie bedoeld die u met dit project bij het programma aanvraagt. </t>
    </r>
  </si>
  <si>
    <t>Maximale steunpercentage</t>
  </si>
  <si>
    <t>Totale publieke steun</t>
  </si>
  <si>
    <t>LET OP! Is de financiering sluitend?</t>
  </si>
  <si>
    <t>Staatsteuntoets</t>
  </si>
  <si>
    <t>Binnen toegestane steunpercentage?</t>
  </si>
  <si>
    <t>Financieel dekkend?</t>
  </si>
  <si>
    <t>Tekort</t>
  </si>
  <si>
    <t>3. Financieringsplan</t>
  </si>
  <si>
    <t xml:space="preserve">In dit tabblad geeft u aan op welke wijze u het project financiert.  U vult hier ook de bij de provincie Utrecht aanvraagde subsidie in. </t>
  </si>
  <si>
    <t>Status</t>
  </si>
  <si>
    <t>Status financiering</t>
  </si>
  <si>
    <t>Aangevraagd</t>
  </si>
  <si>
    <t>Nog net aangevraagd</t>
  </si>
  <si>
    <t>Besluit ontvangen</t>
  </si>
  <si>
    <t>LET OP! Is het steunpercentage passend (indicatief)?</t>
  </si>
  <si>
    <t xml:space="preserve">Wanneer deze apparatuur en uitrusting niet tijdens hun volledige levensduur voor het project worden gebruikt, worden alleen de afschrijvingskosten overeenstemmend met de looptijd van het project berekend volgens algemeen erkende </t>
  </si>
  <si>
    <t>Gebruik van apparatuur</t>
  </si>
  <si>
    <t>Factor gebruik (%)</t>
  </si>
  <si>
    <t>Specifiek voor het project aangeschaft</t>
  </si>
  <si>
    <t>Apparatuur en uitrusting is reeds in bezit</t>
  </si>
  <si>
    <t>Bewijsstuk (Naam leverancier/jaarrekening)</t>
  </si>
  <si>
    <r>
      <rPr>
        <b/>
        <sz val="9"/>
        <rFont val="Arial"/>
        <family val="2"/>
      </rPr>
      <t xml:space="preserve">Optie 1: Berekening op basis van afschrijvingskosten </t>
    </r>
    <r>
      <rPr>
        <sz val="9"/>
        <rFont val="Arial"/>
        <family val="2"/>
      </rPr>
      <t xml:space="preserve">
Afschrijvingskosten zijn kosten van het gebruik van activa (goederen) binnen het project die 
reeds in het bezit zijn van de subsidieontvanger. De toerekening van het gebruik vindt plaats 
omdat de activa een levensduur hebben van meerdere jaren. Daarom is het reëel de kosten 
toe te rekenen naar deze jaren. </t>
    </r>
  </si>
  <si>
    <r>
      <rPr>
        <b/>
        <sz val="9"/>
        <rFont val="Arial"/>
        <family val="2"/>
      </rPr>
      <t>Bewijsstukken optie 1</t>
    </r>
    <r>
      <rPr>
        <sz val="9"/>
        <rFont val="Arial"/>
        <family val="2"/>
      </rPr>
      <t xml:space="preserve">
1. De aanschafwaarde wordt onderbouwd door ondersteunende 
documenten met dezelfde bewijskracht als facturen. Bijvoorbeeld d.m.v. aansluiting met de activaregistratie en de jaarrekening(en). 
Vermeld de naam van het document dat als bewijsstuk dient. 
2. Er is niet eerder overheidssubsidie verleend voor de aanschaf van de apparatuur en uitrusting. Dit dient u te verklaren.</t>
    </r>
  </si>
  <si>
    <r>
      <rPr>
        <b/>
        <sz val="9"/>
        <rFont val="Arial"/>
        <family val="2"/>
      </rPr>
      <t>Optie 2: Berekening op basis van specifiek voor het project aangeschafte apparatuur en uitrusting.</t>
    </r>
    <r>
      <rPr>
        <sz val="9"/>
        <rFont val="Arial"/>
        <family val="2"/>
      </rPr>
      <t xml:space="preserve"> 
Hier kiest u voor om kosten voor apparatuur en uitrusting die na de looptijd van het project nog een restwaarde hebben op te voeren. Dit zijn doorgaans goederen die in minimaal 5 jaar worden afgeschreven. Goederen die na de looptijd van het project geen restwaarde meer hebben dient u in de eerste tabel onder kosten derden op te voeren als materialen en hulpmiddelen.</t>
    </r>
  </si>
  <si>
    <r>
      <rPr>
        <b/>
        <sz val="9"/>
        <rFont val="Arial"/>
        <family val="2"/>
      </rPr>
      <t>Voorwaarden optie 1</t>
    </r>
    <r>
      <rPr>
        <sz val="9"/>
        <rFont val="Arial"/>
        <family val="2"/>
      </rPr>
      <t xml:space="preserve">
De kosten hebben uitsluitend betrekking op de looptijd van het project. Dit dient te blijken uit de projectadministratie (zie toelichting rechts);
</t>
    </r>
  </si>
  <si>
    <r>
      <t xml:space="preserve">Berekening totale kosten vindt plaats op basis van de volgende ingevulde velden:
</t>
    </r>
    <r>
      <rPr>
        <sz val="9"/>
        <rFont val="Arial"/>
        <family val="2"/>
      </rPr>
      <t>Factor gebruik (%): vul dit in indien de apparatuur en uitrusting niet uitsluitend voor het pilotproject gebruikt worden. Vul 100% in als dat wel het geval is.</t>
    </r>
  </si>
  <si>
    <r>
      <t xml:space="preserve">Bewijsstukken optie 2
</t>
    </r>
    <r>
      <rPr>
        <sz val="9"/>
        <rFont val="Arial"/>
        <family val="2"/>
      </rPr>
      <t xml:space="preserve">Voor nieuw aan te schaffen apparatuur en uitrusting volstaat de offerte van de leverancier. </t>
    </r>
  </si>
  <si>
    <r>
      <rPr>
        <b/>
        <sz val="9"/>
        <rFont val="Arial"/>
        <family val="2"/>
      </rPr>
      <t xml:space="preserve">Berekening totale kosten bij optie 1
</t>
    </r>
    <r>
      <rPr>
        <sz val="9"/>
        <rFont val="Arial"/>
        <family val="2"/>
      </rPr>
      <t xml:space="preserve">Hier berekend u hoe u de afschrijvingskosten aan het project moet toerekenen. 
Hiervoor vult u in:
- De gangbare afschrijvingstermijn (in maanden) op basis van bedrijfseconomisch aanvaarde uitgangspunten;
- Het aantal maanden dat de apparatuur en uitrusting gebruikt wordt voor het project. Het verbruik moet wel aangetoond kunnen worden. Het is verstandig de wijze van onderbouwing voor de start van het project af te spreken met de contactpersoon van de provincie hoe dit moet worden verantwoord. 
- Indien de apparatuur en uitrusting gedeeltelijk worden gebruikt voor het project en gedeeltelijk voor andere doeleinden dan kan onder Factor gebruik een percentage ingevuld worden worden. 
</t>
    </r>
  </si>
  <si>
    <t>Optie berekening van kosten (zie hieronder)</t>
  </si>
  <si>
    <t>Eén van de posten op de begroting is kosten voor apparatuur en andere uitrusting voor het project. Hier vallen bijvoorbeeld ook software licenties onder. Bij het berekenen van de kosten zijn 2 opties mogelijk. Kies bij elke regel in kolom E welke optie van toepassing is voor het project. De uitkomst wordt met de juiste formule berekend.</t>
  </si>
  <si>
    <t>Toelichting kosten van apparatuur</t>
  </si>
  <si>
    <t>Formule maximale hoogte</t>
  </si>
  <si>
    <t>Zie ook:</t>
  </si>
  <si>
    <t xml:space="preserve">Wanneer deze apparatuur en uitrusting niet tijdens hun volledige levensduur voor het project wordt de restwaarde aan het einde van de looptijd van het project in mindering gebracht op de aanschafwaarde. </t>
  </si>
  <si>
    <t xml:space="preserve">De kosten (aanschafwaarde) van apparatuur en uitrusting  die u speciaal voor een pilotproject koopt en gebruikt, voert u op in deze tabel. Het gaat om kosten waarvan de hoogte is aan te tonen op basis van een factuur. 
Voor de bepaling van de restwaarde, van speciaal voor een project aangeschafte apparatuur, geldt als hoofdregel dat de restwaarde bepaald wordt op basis van lineaire afschrijving met een (minimale) afschrijvingstermijn van 5 jaar. Dit is een boekhoudkundige restwaarde.
</t>
  </si>
  <si>
    <t>Wanneer de apparatuur en uitrusting al in uw bezit is bij aanvang van een pilotproject dan vindt de berekening van de subsidiabele kosten plaaats op basis van afschrijvingskosten.</t>
  </si>
  <si>
    <t>Voor de aanschaf van de investering waarover u afschrijvingskosten opvoert, mag niet eerder subsidie onvangen zijn van een nederlandse bestuursorgaan of van de Europese Unie.</t>
  </si>
  <si>
    <t>Overige kosten: kosten van apparatuur en uitrusting (inclusief licenties) voor zover en zolang zij worden gebruikt voor het project</t>
  </si>
  <si>
    <r>
      <rPr>
        <b/>
        <sz val="9"/>
        <rFont val="Arial"/>
        <family val="2"/>
      </rPr>
      <t>Berekenen restwaarde bij optie 2</t>
    </r>
    <r>
      <rPr>
        <sz val="9"/>
        <rFont val="Arial"/>
        <family val="2"/>
      </rPr>
      <t xml:space="preserve">
Aanschafwaarde en aanschafdatum worden ingevuld op basis van de aangeleverde offerte van de leverancier.
De restwaarde vult u in voor het moment waarop de pilot stopt. 
Voor de bepaling van de restwaarde, van speciaal voor een project aangeschafte apparatuur, geldt als hoofdregel dat de restwaarde bepaald wordt op basis van lineaire afschrijving met een (minimale) afschrijvingstermijn van 5 jaar. Dit is een boekhoudkundige restwaarde.
Voor het bepalen van de restwaarde kunt u ook contact opnemen met uw leverancier.</t>
    </r>
  </si>
  <si>
    <t>C) Overige kosten: de kosten van apparatuur en uitrusting (inclusief licenties) voor zover en zolang zij gebruikt worden voor het project.</t>
  </si>
  <si>
    <t>boekhoudkundige beginselen, als in aanmerking komende kosten beschouwd. Het moet gaan om activa waarover u economisch risico loopt (geen huur of operational lease).</t>
  </si>
  <si>
    <t>Een tijdsfactor (%) kan noodzakelijkerwijs worden toegepast in het geval de apparatuur en uitrusting niet volledig (bijvoorbeeld 1 dagdeel)  ingezet worden gedurende de looptijd van het pilotproject. Uitgangspunt is daarbij het normale gebruik van deze goederen.</t>
  </si>
  <si>
    <t>Toelichting bij invullen van begrotingstemplate 2024 mbt uw subsidieaanvraag</t>
  </si>
  <si>
    <t>Zo mag een subsidie niet minder bedragen dan € 25.000 voor onderdeel b experimentele ontwikkeling van paragraaf 2.5.</t>
  </si>
  <si>
    <t>Wat betkenen de kleuren?</t>
  </si>
  <si>
    <t>Regel/kolom om in te vullen</t>
  </si>
  <si>
    <t>Handmatig invullen</t>
  </si>
  <si>
    <t>Kiezen uit een lijst</t>
  </si>
  <si>
    <t>Formule</t>
  </si>
  <si>
    <t xml:space="preserve"> - Voor inhuur van derden geldt een maximum uurtarief van € 146 ex BTW.</t>
  </si>
  <si>
    <t>Voor inhuur van derden geldt een maximum uurtarief van € 146 ex BTW. Specificeer externe personeelskosten (kosten inhuur derden) in uur * tarief en upload indien beschikbaar kopieën van onderbouwende stukken (bijv. offertes).</t>
  </si>
  <si>
    <t>Bijdrage in natura van vrijwilligers</t>
  </si>
  <si>
    <t>***</t>
  </si>
  <si>
    <t>* Toelichting kosten vrijwilligers:</t>
  </si>
  <si>
    <t>Betreft een subsidiabel tarief per uur voor vrijwilligers die betaald worden voor hun inzet. Hierbij gelden de 
volgende voorwaarden:</t>
  </si>
  <si>
    <t>- Bij uit te betalen vrijwilligersvergoedingen worden de richtlijnen van de belastingdienst gevolgd voor wat er 
belastingvrij vergoed mag worden. Zie hiervoor de website van de Belastingdienst;</t>
  </si>
  <si>
    <t>- De werkelijke arbeidstijd van vrijwilligers dient in relatie tot de gesubsidieerde activiteit ordelijk te worden vastgelegd in de administratie en dient bij een mogelijke steekproef achteraf door de provincie.
gecontroleerd moeten kunnen worden</t>
  </si>
  <si>
    <t>**Toelichting bijdrage in Natura van onbetaalde (vrijwillige ) arbeid:</t>
  </si>
  <si>
    <t>Betreft een subsidiabel tarief per uur die samenhangen met inzet van vrijwilligers exclusief uit te betalen 
vrijwilligersvergoedingen. Hierbij gelden de volgende voorwaarden:</t>
  </si>
  <si>
    <t>- De werkelijke arbeidstijd dient in relatie tot de gesubsidieerde activiteit ordelijk te worden vastgelegd in de 
administratie en dient bij een mogelijke steekproef achteraf door de provincie gecontroleerd te kunnen 
worden.</t>
  </si>
  <si>
    <t>- De te verstrekken subsidie inclusief die van andere subsidiegevers bedraagt nooit meer dan de 
totale subsidiabele kosten in het project exclusief de bijdragen in natura.</t>
  </si>
  <si>
    <t>*** Toelichting Eigen inbreng:</t>
  </si>
  <si>
    <t>Er is sprake van eigen inbreng als er geen sprake is van verloning (zoals o.a. bij eenmanszaak, VOF, Directeur Grootaandeelhouder). Het vaste uurtarief geldt voor elke rol die wordt ingebracht via eigen inbreng.</t>
  </si>
  <si>
    <t>Indien een medewerker/werknemer aan meerdere actviteiten werkt binnen 1 fase, werkpakket of realisatie-indicator werkt,  specifieert u de loonkosten van die medewerker/medewerker per activiteit.</t>
  </si>
  <si>
    <t>Zijn er bijvoorbeeld 3 activiteiten binnen 1 realisatiefactor dan komt die werknemer 3 keer voor in het loonkostenonderdeel van desbetreffende realisatie-indicator.</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</si>
  <si>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</si>
  <si>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Artikel 2.3 van de Beleidsregel voor projectsubsidies</t>
  </si>
  <si>
    <t>Artikel 2.2 van de Beleidsregel voor projectsubsidies</t>
  </si>
  <si>
    <t>Artikel 2.3.1 van de Beleidsregel voor projectsubsidies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</si>
</sst>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F800]dddd\,\ mmmm\ dd\,\ yyyy"/>
    <numFmt numFmtId="166" formatCode="&quot;€&quot;\ #,##0.00"/>
    <numFmt numFmtId="167" formatCode="&quot;€&quot;\ #,##0.00_);\(&quot;€&quot;\ #,##0.00\)"/>
  </numFmts>
  <fonts count="37" x14ac:knownFonts="1">
    <font>
      <sz val="11"/>
      <color theme="1"/>
      <name val="Calibri"/>
      <family val="2"/>
      <scheme val="minor"/>
    </font>
    <font>
      <sz val="11"/>
      <color theme="1"/>
      <name val="Calibri"/>
      <family val="2"/>
      <scheme val="minor"/>
    </font>
    <font>
      <b/>
      <sz val="22"/>
      <name val="Arial"/>
      <family val="2"/>
    </font>
    <font>
      <sz val="9"/>
      <name val="Arial"/>
      <family val="2"/>
    </font>
    <font>
      <b/>
      <sz val="9"/>
      <name val="Arial"/>
      <family val="2"/>
    </font>
    <font>
      <b/>
      <sz val="11"/>
      <color theme="1"/>
      <name val="Calibri"/>
      <family val="2"/>
      <scheme val="minor"/>
    </font>
    <font>
      <b/>
      <sz val="11"/>
      <name val="Arial"/>
      <family val="2"/>
    </font>
    <font>
      <sz val="9"/>
      <color theme="1"/>
      <name val="Arial"/>
      <family val="2"/>
    </font>
    <font>
      <b/>
      <sz val="9"/>
      <color theme="1"/>
      <name val="Arial"/>
      <family val="2"/>
    </font>
    <font>
      <i/>
      <sz val="9"/>
      <name val="Arial"/>
      <family val="2"/>
    </font>
    <font>
      <b/>
      <i/>
      <sz val="9"/>
      <name val="Arial"/>
      <family val="2"/>
    </font>
    <font>
      <sz val="11"/>
      <color theme="1"/>
      <name val="Arial"/>
      <family val="2"/>
    </font>
    <font>
      <u/>
      <sz val="11"/>
      <color theme="10"/>
      <name val="Calibri"/>
      <family val="2"/>
      <scheme val="minor"/>
    </font>
    <font>
      <b/>
      <sz val="10"/>
      <color theme="1"/>
      <name val="Arial"/>
      <family val="2"/>
    </font>
    <font>
      <sz val="10"/>
      <color theme="1"/>
      <name val="Arial"/>
      <family val="2"/>
    </font>
    <font>
      <b/>
      <sz val="18"/>
      <color theme="1"/>
      <name val="Arial"/>
      <family val="2"/>
    </font>
    <font>
      <sz val="18"/>
      <color theme="1"/>
      <name val="Arial"/>
      <family val="2"/>
    </font>
    <font>
      <b/>
      <sz val="14"/>
      <color theme="1"/>
      <name val="Arial"/>
      <family val="2"/>
    </font>
    <font>
      <b/>
      <sz val="16"/>
      <color theme="1"/>
      <name val="Arial"/>
      <family val="2"/>
    </font>
    <font>
      <i/>
      <sz val="10"/>
      <color theme="1"/>
      <name val="Arial"/>
      <family val="2"/>
    </font>
    <font>
      <sz val="14"/>
      <color rgb="FF000000"/>
      <name val="Arial"/>
      <family val="2"/>
    </font>
    <font>
      <b/>
      <i/>
      <sz val="10"/>
      <color theme="1"/>
      <name val="Arial"/>
      <family val="2"/>
    </font>
    <font>
      <sz val="10"/>
      <color rgb="FFFF0000"/>
      <name val="Arial"/>
      <family val="2"/>
    </font>
    <font>
      <sz val="10"/>
      <color rgb="FF000000"/>
      <name val="Arial"/>
      <family val="2"/>
    </font>
    <font>
      <sz val="18"/>
      <color theme="1"/>
      <name val="Calibri"/>
      <family val="2"/>
      <scheme val="minor"/>
    </font>
    <font>
      <b/>
      <i/>
      <sz val="12"/>
      <color theme="1"/>
      <name val="Arial"/>
      <family val="2"/>
    </font>
    <font>
      <b/>
      <sz val="12"/>
      <color theme="1"/>
      <name val="Arial"/>
      <family val="2"/>
    </font>
    <font>
      <sz val="12"/>
      <color theme="1"/>
      <name val="Arial"/>
      <family val="2"/>
    </font>
    <font>
      <b/>
      <i/>
      <sz val="11"/>
      <color theme="1"/>
      <name val="Arial"/>
      <family val="2"/>
    </font>
    <font>
      <sz val="12"/>
      <color theme="1"/>
      <name val="Calibri"/>
      <family val="2"/>
      <scheme val="minor"/>
    </font>
    <font>
      <u/>
      <sz val="11"/>
      <color theme="1"/>
      <name val="Arial"/>
      <family val="2"/>
    </font>
    <font>
      <b/>
      <sz val="11"/>
      <color rgb="FFFF0000"/>
      <name val="Calibri"/>
      <family val="2"/>
      <scheme val="minor"/>
    </font>
    <font>
      <b/>
      <sz val="9"/>
      <color rgb="FFFF0000"/>
      <name val="Arial"/>
      <family val="2"/>
    </font>
    <font>
      <sz val="8"/>
      <name val="Calibri"/>
      <family val="2"/>
      <scheme val="minor"/>
    </font>
    <font>
      <b/>
      <sz val="14"/>
      <color rgb="FFFF0000"/>
      <name val="Calibri"/>
      <family val="2"/>
      <scheme val="minor"/>
    </font>
    <font>
      <u/>
      <sz val="10"/>
      <color theme="10"/>
      <name val="Arial"/>
      <family val="2"/>
    </font>
    <font>
      <b/>
      <sz val="10"/>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bgColor indexed="64"/>
      </patternFill>
    </fill>
    <fill>
      <patternFill patternType="solid">
        <fgColor theme="0" tint="-0.14999847407452621"/>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395">
    <xf numFmtId="0" fontId="0" fillId="0" borderId="0" xfId="0"/>
    <xf numFmtId="9" fontId="4" fillId="2" borderId="0" xfId="2" applyFont="1" applyFill="1" applyBorder="1" applyAlignment="1" applyProtection="1">
      <alignment horizontal="center" vertical="center" wrapText="1"/>
    </xf>
    <xf numFmtId="44" fontId="4" fillId="2" borderId="0" xfId="1" applyFont="1" applyFill="1" applyBorder="1" applyProtection="1"/>
    <xf numFmtId="44" fontId="0" fillId="0" borderId="0" xfId="1" applyFont="1"/>
    <xf numFmtId="9" fontId="0" fillId="0" borderId="0" xfId="0" applyNumberFormat="1"/>
    <xf numFmtId="0" fontId="3" fillId="2" borderId="11" xfId="0" applyFont="1" applyFill="1" applyBorder="1" applyAlignment="1" applyProtection="1">
      <alignment wrapText="1"/>
      <protection locked="0"/>
    </xf>
    <xf numFmtId="44" fontId="3" fillId="3" borderId="12" xfId="1" applyFont="1" applyFill="1" applyBorder="1" applyAlignment="1" applyProtection="1"/>
    <xf numFmtId="44" fontId="3" fillId="3" borderId="11" xfId="1" applyFont="1" applyFill="1" applyBorder="1" applyProtection="1"/>
    <xf numFmtId="0" fontId="3" fillId="2" borderId="1" xfId="0" applyFont="1" applyFill="1" applyBorder="1" applyAlignment="1" applyProtection="1">
      <alignment horizontal="center"/>
      <protection locked="0"/>
    </xf>
    <xf numFmtId="44" fontId="7" fillId="2" borderId="3" xfId="1" applyFont="1" applyFill="1" applyBorder="1" applyProtection="1">
      <protection locked="0"/>
    </xf>
    <xf numFmtId="44" fontId="7" fillId="2" borderId="12" xfId="1" applyFont="1" applyFill="1" applyBorder="1" applyProtection="1">
      <protection locked="0"/>
    </xf>
    <xf numFmtId="44" fontId="3" fillId="2" borderId="3" xfId="1" applyFont="1" applyFill="1" applyBorder="1" applyProtection="1">
      <protection locked="0"/>
    </xf>
    <xf numFmtId="0" fontId="5" fillId="0" borderId="0" xfId="0" applyFont="1"/>
    <xf numFmtId="0" fontId="5" fillId="0" borderId="3" xfId="0" applyFont="1" applyBorder="1"/>
    <xf numFmtId="0" fontId="0" fillId="0" borderId="3" xfId="0" applyBorder="1"/>
    <xf numFmtId="9" fontId="0" fillId="0" borderId="3" xfId="0" applyNumberFormat="1" applyBorder="1"/>
    <xf numFmtId="44" fontId="0" fillId="0" borderId="0" xfId="0" applyNumberFormat="1"/>
    <xf numFmtId="0" fontId="0" fillId="0" borderId="3" xfId="0" applyBorder="1" applyAlignment="1">
      <alignment horizontal="right"/>
    </xf>
    <xf numFmtId="9" fontId="3" fillId="3" borderId="3" xfId="2" applyFont="1" applyFill="1" applyBorder="1" applyAlignment="1" applyProtection="1">
      <alignment horizontal="center"/>
    </xf>
    <xf numFmtId="0" fontId="31" fillId="0" borderId="0" xfId="0" applyFont="1"/>
    <xf numFmtId="0" fontId="34" fillId="0" borderId="0" xfId="0" applyFont="1"/>
    <xf numFmtId="0" fontId="3" fillId="8" borderId="1" xfId="0" applyFont="1" applyFill="1" applyBorder="1" applyAlignment="1" applyProtection="1">
      <alignment horizontal="left" vertical="top"/>
      <protection locked="0"/>
    </xf>
    <xf numFmtId="0" fontId="3" fillId="8" borderId="3" xfId="0" applyFont="1" applyFill="1" applyBorder="1" applyAlignment="1" applyProtection="1">
      <alignment wrapText="1"/>
      <protection locked="0"/>
    </xf>
    <xf numFmtId="0" fontId="3" fillId="2" borderId="2" xfId="0" applyFont="1" applyFill="1" applyBorder="1" applyProtection="1">
      <protection locked="0"/>
    </xf>
    <xf numFmtId="44" fontId="7" fillId="2" borderId="3" xfId="1" applyFont="1" applyFill="1" applyBorder="1" applyAlignment="1" applyProtection="1">
      <protection locked="0"/>
    </xf>
    <xf numFmtId="0" fontId="3" fillId="8" borderId="1" xfId="0" applyFont="1" applyFill="1" applyBorder="1" applyAlignment="1" applyProtection="1">
      <alignment vertical="top"/>
      <protection locked="0"/>
    </xf>
    <xf numFmtId="44" fontId="8" fillId="4" borderId="3" xfId="1" applyFont="1" applyFill="1" applyBorder="1" applyProtection="1"/>
    <xf numFmtId="44" fontId="8" fillId="4" borderId="12" xfId="1" applyFont="1" applyFill="1" applyBorder="1" applyProtection="1"/>
    <xf numFmtId="44" fontId="8" fillId="4" borderId="5" xfId="1" applyFont="1" applyFill="1" applyBorder="1" applyProtection="1"/>
    <xf numFmtId="44" fontId="8" fillId="4" borderId="53" xfId="1" applyFont="1" applyFill="1" applyBorder="1" applyProtection="1"/>
    <xf numFmtId="44" fontId="7" fillId="8" borderId="3" xfId="1" applyFont="1" applyFill="1" applyBorder="1" applyAlignment="1" applyProtection="1">
      <protection locked="0"/>
    </xf>
    <xf numFmtId="0" fontId="3" fillId="8" borderId="3" xfId="0" applyFont="1" applyFill="1" applyBorder="1" applyProtection="1">
      <protection locked="0"/>
    </xf>
    <xf numFmtId="44" fontId="3" fillId="3" borderId="2" xfId="1" applyFont="1" applyFill="1" applyBorder="1" applyProtection="1"/>
    <xf numFmtId="0" fontId="3" fillId="0" borderId="1" xfId="0" applyFont="1" applyBorder="1" applyAlignment="1" applyProtection="1">
      <alignment horizontal="center" vertical="top"/>
      <protection locked="0"/>
    </xf>
    <xf numFmtId="14" fontId="3" fillId="0" borderId="1" xfId="0" applyNumberFormat="1" applyFont="1" applyBorder="1" applyAlignment="1" applyProtection="1">
      <alignment horizontal="center" vertical="top"/>
      <protection locked="0"/>
    </xf>
    <xf numFmtId="166" fontId="3" fillId="0" borderId="1" xfId="0" applyNumberFormat="1" applyFont="1" applyBorder="1" applyAlignment="1" applyProtection="1">
      <alignment horizontal="center" vertical="top"/>
      <protection locked="0"/>
    </xf>
    <xf numFmtId="1" fontId="3" fillId="0" borderId="1" xfId="0" applyNumberFormat="1" applyFont="1" applyBorder="1" applyAlignment="1" applyProtection="1">
      <alignment horizontal="center" vertical="top"/>
      <protection locked="0"/>
    </xf>
    <xf numFmtId="9" fontId="3" fillId="0" borderId="3" xfId="0" applyNumberFormat="1" applyFont="1" applyBorder="1" applyAlignment="1" applyProtection="1">
      <alignment horizontal="center" vertical="top"/>
      <protection locked="0"/>
    </xf>
    <xf numFmtId="0" fontId="7" fillId="2" borderId="0" xfId="0" applyFont="1" applyFill="1"/>
    <xf numFmtId="0" fontId="4" fillId="4" borderId="8" xfId="0" applyFont="1" applyFill="1" applyBorder="1"/>
    <xf numFmtId="0" fontId="8" fillId="4" borderId="10" xfId="0" applyFont="1" applyFill="1" applyBorder="1" applyAlignment="1">
      <alignment horizontal="left"/>
    </xf>
    <xf numFmtId="0" fontId="4" fillId="4" borderId="11" xfId="0" applyFont="1" applyFill="1" applyBorder="1"/>
    <xf numFmtId="0" fontId="8" fillId="4" borderId="12" xfId="0" applyFont="1" applyFill="1" applyBorder="1" applyAlignment="1">
      <alignment horizontal="left"/>
    </xf>
    <xf numFmtId="0" fontId="8" fillId="3" borderId="11" xfId="0" applyFont="1" applyFill="1" applyBorder="1"/>
    <xf numFmtId="44" fontId="7" fillId="4" borderId="12" xfId="1" applyFont="1" applyFill="1" applyBorder="1" applyAlignment="1" applyProtection="1"/>
    <xf numFmtId="0" fontId="5" fillId="10" borderId="11" xfId="0" applyFont="1" applyFill="1" applyBorder="1"/>
    <xf numFmtId="0" fontId="8" fillId="4" borderId="11" xfId="0" applyFont="1" applyFill="1" applyBorder="1"/>
    <xf numFmtId="0" fontId="8" fillId="4" borderId="37" xfId="0" applyFont="1" applyFill="1" applyBorder="1"/>
    <xf numFmtId="0" fontId="8" fillId="11" borderId="11" xfId="0" applyFont="1" applyFill="1" applyBorder="1"/>
    <xf numFmtId="0" fontId="8" fillId="11" borderId="13" xfId="0" applyFont="1" applyFill="1" applyBorder="1"/>
    <xf numFmtId="0" fontId="8" fillId="7" borderId="44" xfId="0" applyFont="1" applyFill="1" applyBorder="1"/>
    <xf numFmtId="9" fontId="7" fillId="4" borderId="9" xfId="0" applyNumberFormat="1" applyFont="1" applyFill="1" applyBorder="1"/>
    <xf numFmtId="44" fontId="7" fillId="4" borderId="3" xfId="0" applyNumberFormat="1" applyFont="1" applyFill="1" applyBorder="1"/>
    <xf numFmtId="44" fontId="7" fillId="4" borderId="12" xfId="0" applyNumberFormat="1" applyFont="1" applyFill="1" applyBorder="1"/>
    <xf numFmtId="10" fontId="7" fillId="4" borderId="3" xfId="0" applyNumberFormat="1" applyFont="1" applyFill="1" applyBorder="1"/>
    <xf numFmtId="10" fontId="7" fillId="4" borderId="12" xfId="0" applyNumberFormat="1" applyFont="1" applyFill="1" applyBorder="1"/>
    <xf numFmtId="0" fontId="7" fillId="4" borderId="4" xfId="0" applyFont="1" applyFill="1" applyBorder="1" applyAlignment="1">
      <alignment horizontal="right"/>
    </xf>
    <xf numFmtId="9" fontId="7" fillId="2" borderId="0" xfId="0" applyNumberFormat="1" applyFont="1" applyFill="1"/>
    <xf numFmtId="0" fontId="7" fillId="2" borderId="0" xfId="0" applyFont="1" applyFill="1" applyAlignment="1">
      <alignment wrapText="1"/>
    </xf>
    <xf numFmtId="0" fontId="8" fillId="2" borderId="0" xfId="0" applyFont="1" applyFill="1"/>
    <xf numFmtId="0" fontId="7" fillId="0" borderId="0" xfId="0" applyFont="1"/>
    <xf numFmtId="0" fontId="4" fillId="3" borderId="23" xfId="0" applyFont="1" applyFill="1" applyBorder="1"/>
    <xf numFmtId="0" fontId="4" fillId="3" borderId="24" xfId="0" applyFont="1" applyFill="1" applyBorder="1"/>
    <xf numFmtId="0" fontId="4" fillId="2" borderId="0" xfId="0" applyFont="1" applyFill="1"/>
    <xf numFmtId="14" fontId="3" fillId="2" borderId="0" xfId="0" applyNumberFormat="1" applyFont="1" applyFill="1" applyAlignment="1">
      <alignment horizontal="left" vertical="top"/>
    </xf>
    <xf numFmtId="0" fontId="3" fillId="0" borderId="0" xfId="0" applyFont="1"/>
    <xf numFmtId="0" fontId="8" fillId="4" borderId="9" xfId="0" applyFont="1" applyFill="1" applyBorder="1"/>
    <xf numFmtId="0" fontId="8" fillId="4" borderId="10" xfId="0" applyFont="1" applyFill="1" applyBorder="1"/>
    <xf numFmtId="0" fontId="7" fillId="4" borderId="3" xfId="0" applyFont="1" applyFill="1" applyBorder="1"/>
    <xf numFmtId="49" fontId="7" fillId="4" borderId="3" xfId="0" applyNumberFormat="1" applyFont="1" applyFill="1" applyBorder="1" applyAlignment="1">
      <alignment horizontal="left"/>
    </xf>
    <xf numFmtId="49" fontId="7" fillId="4" borderId="12" xfId="0" applyNumberFormat="1" applyFont="1" applyFill="1" applyBorder="1" applyAlignment="1">
      <alignment horizontal="left"/>
    </xf>
    <xf numFmtId="0" fontId="3" fillId="3" borderId="11" xfId="0" applyFont="1" applyFill="1" applyBorder="1"/>
    <xf numFmtId="44" fontId="7" fillId="3" borderId="3" xfId="1" applyFont="1" applyFill="1" applyBorder="1" applyProtection="1"/>
    <xf numFmtId="44" fontId="7" fillId="3" borderId="12" xfId="1" applyFont="1" applyFill="1" applyBorder="1" applyProtection="1"/>
    <xf numFmtId="0" fontId="4" fillId="4" borderId="13" xfId="0" applyFont="1" applyFill="1" applyBorder="1"/>
    <xf numFmtId="44" fontId="7" fillId="4" borderId="4" xfId="1" applyFont="1" applyFill="1" applyBorder="1" applyProtection="1"/>
    <xf numFmtId="44" fontId="7" fillId="4" borderId="5" xfId="1" applyFont="1" applyFill="1" applyBorder="1" applyProtection="1"/>
    <xf numFmtId="0" fontId="7" fillId="4" borderId="9" xfId="0" applyFont="1" applyFill="1" applyBorder="1"/>
    <xf numFmtId="0" fontId="7" fillId="4" borderId="10" xfId="0" applyFont="1" applyFill="1" applyBorder="1"/>
    <xf numFmtId="0" fontId="7" fillId="3" borderId="11" xfId="0" applyFont="1" applyFill="1" applyBorder="1"/>
    <xf numFmtId="0" fontId="0" fillId="10" borderId="11" xfId="0" applyFill="1" applyBorder="1"/>
    <xf numFmtId="44" fontId="7" fillId="10" borderId="3" xfId="1" applyFont="1" applyFill="1" applyBorder="1" applyProtection="1"/>
    <xf numFmtId="44" fontId="7" fillId="10" borderId="12" xfId="1" applyFont="1" applyFill="1" applyBorder="1" applyProtection="1"/>
    <xf numFmtId="44" fontId="8" fillId="4" borderId="53" xfId="1" applyFont="1" applyFill="1" applyBorder="1" applyAlignment="1" applyProtection="1">
      <alignment horizontal="right"/>
    </xf>
    <xf numFmtId="44" fontId="8" fillId="4" borderId="40" xfId="1" applyFont="1" applyFill="1" applyBorder="1" applyProtection="1"/>
    <xf numFmtId="10" fontId="8" fillId="4" borderId="53" xfId="1" applyNumberFormat="1" applyFont="1" applyFill="1" applyBorder="1" applyProtection="1"/>
    <xf numFmtId="10" fontId="8" fillId="4" borderId="53" xfId="1" applyNumberFormat="1" applyFont="1" applyFill="1" applyBorder="1" applyAlignment="1" applyProtection="1">
      <alignment horizontal="right"/>
    </xf>
    <xf numFmtId="10" fontId="8" fillId="4" borderId="40" xfId="1" applyNumberFormat="1" applyFont="1" applyFill="1" applyBorder="1" applyProtection="1"/>
    <xf numFmtId="0" fontId="8" fillId="4" borderId="13" xfId="0" applyFont="1" applyFill="1" applyBorder="1"/>
    <xf numFmtId="44" fontId="8" fillId="4" borderId="4" xfId="1" applyFont="1" applyFill="1" applyBorder="1" applyAlignment="1" applyProtection="1">
      <alignment horizontal="right"/>
    </xf>
    <xf numFmtId="0" fontId="8" fillId="4" borderId="33" xfId="0" applyFont="1" applyFill="1" applyBorder="1"/>
    <xf numFmtId="0" fontId="7" fillId="3" borderId="38" xfId="0" applyFont="1" applyFill="1" applyBorder="1" applyAlignment="1">
      <alignment horizontal="left"/>
    </xf>
    <xf numFmtId="44" fontId="7" fillId="3" borderId="32" xfId="1" applyFont="1" applyFill="1" applyBorder="1" applyProtection="1"/>
    <xf numFmtId="44" fontId="7" fillId="3" borderId="39" xfId="1" applyFont="1" applyFill="1" applyBorder="1" applyProtection="1"/>
    <xf numFmtId="44" fontId="8" fillId="4" borderId="4" xfId="1" applyFont="1" applyFill="1" applyBorder="1" applyAlignment="1" applyProtection="1">
      <alignment horizontal="left" vertical="top"/>
    </xf>
    <xf numFmtId="44" fontId="8" fillId="4" borderId="15" xfId="1" applyFont="1" applyFill="1" applyBorder="1" applyAlignment="1" applyProtection="1">
      <alignment horizontal="left" vertical="top"/>
    </xf>
    <xf numFmtId="44" fontId="8" fillId="4" borderId="5" xfId="1" applyFont="1" applyFill="1" applyBorder="1" applyAlignment="1" applyProtection="1">
      <alignment horizontal="left" vertical="top"/>
    </xf>
    <xf numFmtId="44" fontId="4" fillId="2" borderId="0" xfId="0" applyNumberFormat="1" applyFont="1" applyFill="1"/>
    <xf numFmtId="0" fontId="7" fillId="2" borderId="0" xfId="0" applyFont="1" applyFill="1" applyAlignment="1">
      <alignment vertical="top"/>
    </xf>
    <xf numFmtId="0" fontId="3" fillId="2" borderId="0" xfId="0" applyFont="1" applyFill="1"/>
    <xf numFmtId="44" fontId="3" fillId="2" borderId="0" xfId="1" applyFont="1" applyFill="1" applyBorder="1" applyProtection="1"/>
    <xf numFmtId="9" fontId="3" fillId="2" borderId="0" xfId="2" applyFont="1" applyFill="1" applyBorder="1" applyProtection="1"/>
    <xf numFmtId="14" fontId="3" fillId="2" borderId="0" xfId="0" applyNumberFormat="1" applyFont="1" applyFill="1" applyAlignment="1">
      <alignment horizontal="left" wrapText="1"/>
    </xf>
    <xf numFmtId="0" fontId="4" fillId="3" borderId="7" xfId="0" applyFont="1" applyFill="1" applyBorder="1"/>
    <xf numFmtId="0" fontId="4" fillId="3" borderId="16" xfId="0" applyFont="1" applyFill="1" applyBorder="1"/>
    <xf numFmtId="0" fontId="3" fillId="2" borderId="0" xfId="0" applyFont="1" applyFill="1" applyAlignment="1">
      <alignment wrapText="1"/>
    </xf>
    <xf numFmtId="0" fontId="4" fillId="3" borderId="48" xfId="0" applyFont="1" applyFill="1" applyBorder="1"/>
    <xf numFmtId="44" fontId="3" fillId="3" borderId="3" xfId="1" applyFont="1" applyFill="1" applyBorder="1" applyProtection="1"/>
    <xf numFmtId="44" fontId="3" fillId="3" borderId="3" xfId="0" applyNumberFormat="1" applyFont="1" applyFill="1" applyBorder="1"/>
    <xf numFmtId="44" fontId="3" fillId="3" borderId="2" xfId="0" applyNumberFormat="1" applyFont="1" applyFill="1" applyBorder="1"/>
    <xf numFmtId="44" fontId="3" fillId="3" borderId="18" xfId="0" applyNumberFormat="1" applyFont="1" applyFill="1" applyBorder="1"/>
    <xf numFmtId="44" fontId="3" fillId="2" borderId="0" xfId="0" applyNumberFormat="1" applyFont="1" applyFill="1"/>
    <xf numFmtId="0" fontId="4" fillId="2" borderId="0" xfId="1" applyNumberFormat="1" applyFont="1" applyFill="1" applyBorder="1" applyAlignment="1" applyProtection="1">
      <alignment horizontal="center" vertical="center"/>
    </xf>
    <xf numFmtId="0" fontId="4" fillId="4" borderId="9" xfId="2" applyNumberFormat="1" applyFont="1" applyFill="1" applyBorder="1" applyAlignment="1" applyProtection="1">
      <alignment horizontal="center" vertical="center" wrapText="1"/>
    </xf>
    <xf numFmtId="0" fontId="4" fillId="4" borderId="17" xfId="0" applyFont="1" applyFill="1" applyBorder="1" applyAlignment="1">
      <alignment horizontal="center" vertical="center" wrapText="1"/>
    </xf>
    <xf numFmtId="0" fontId="3" fillId="2" borderId="0" xfId="0" applyFont="1" applyFill="1" applyAlignment="1">
      <alignment horizontal="center" vertical="center"/>
    </xf>
    <xf numFmtId="0" fontId="4" fillId="4" borderId="14" xfId="1" applyNumberFormat="1" applyFont="1" applyFill="1" applyBorder="1" applyAlignment="1" applyProtection="1">
      <alignment horizontal="center" vertical="center"/>
    </xf>
    <xf numFmtId="0" fontId="3" fillId="2" borderId="46" xfId="0" applyFont="1" applyFill="1" applyBorder="1"/>
    <xf numFmtId="9" fontId="3" fillId="2" borderId="46" xfId="2" applyFont="1" applyFill="1" applyBorder="1" applyProtection="1"/>
    <xf numFmtId="0" fontId="3" fillId="2" borderId="47" xfId="0" applyFont="1" applyFill="1" applyBorder="1"/>
    <xf numFmtId="0" fontId="6" fillId="2" borderId="0" xfId="0" applyFont="1" applyFill="1"/>
    <xf numFmtId="44" fontId="6" fillId="2" borderId="0" xfId="0" applyNumberFormat="1" applyFont="1" applyFill="1"/>
    <xf numFmtId="166" fontId="3" fillId="2" borderId="0" xfId="0" applyNumberFormat="1" applyFont="1" applyFill="1"/>
    <xf numFmtId="9" fontId="3" fillId="2" borderId="0" xfId="2" applyFont="1" applyFill="1" applyProtection="1"/>
    <xf numFmtId="44" fontId="3" fillId="2" borderId="0" xfId="1" applyFont="1" applyFill="1" applyProtection="1"/>
    <xf numFmtId="0" fontId="15" fillId="5" borderId="42" xfId="0" applyFont="1" applyFill="1" applyBorder="1" applyAlignment="1">
      <alignment vertical="center"/>
    </xf>
    <xf numFmtId="0" fontId="16" fillId="5" borderId="41" xfId="0" applyFont="1" applyFill="1" applyBorder="1"/>
    <xf numFmtId="0" fontId="24" fillId="5" borderId="41" xfId="0" applyFont="1" applyFill="1" applyBorder="1"/>
    <xf numFmtId="0" fontId="0" fillId="5" borderId="41" xfId="0" applyFill="1" applyBorder="1"/>
    <xf numFmtId="0" fontId="0" fillId="5" borderId="43" xfId="0" applyFill="1" applyBorder="1"/>
    <xf numFmtId="0" fontId="25" fillId="2" borderId="35" xfId="0" applyFont="1" applyFill="1" applyBorder="1"/>
    <xf numFmtId="0" fontId="11" fillId="2" borderId="0" xfId="0" applyFont="1" applyFill="1"/>
    <xf numFmtId="0" fontId="0" fillId="0" borderId="36" xfId="0" applyBorder="1"/>
    <xf numFmtId="0" fontId="0" fillId="0" borderId="35" xfId="0" applyBorder="1"/>
    <xf numFmtId="0" fontId="11" fillId="2" borderId="35" xfId="0" applyFont="1" applyFill="1" applyBorder="1"/>
    <xf numFmtId="0" fontId="11" fillId="2" borderId="35" xfId="0" applyFont="1" applyFill="1" applyBorder="1" applyAlignment="1">
      <alignment vertical="center"/>
    </xf>
    <xf numFmtId="0" fontId="28" fillId="2" borderId="35" xfId="0" applyFont="1" applyFill="1" applyBorder="1" applyAlignment="1">
      <alignment vertical="center"/>
    </xf>
    <xf numFmtId="0" fontId="14" fillId="2" borderId="35" xfId="0" applyFont="1" applyFill="1" applyBorder="1" applyAlignment="1">
      <alignment vertical="center"/>
    </xf>
    <xf numFmtId="0" fontId="14" fillId="2" borderId="0" xfId="0" applyFont="1" applyFill="1"/>
    <xf numFmtId="0" fontId="19" fillId="2" borderId="35" xfId="0" applyFont="1" applyFill="1" applyBorder="1" applyAlignment="1">
      <alignment vertical="center"/>
    </xf>
    <xf numFmtId="0" fontId="0" fillId="2" borderId="36" xfId="0" applyFill="1" applyBorder="1" applyAlignment="1">
      <alignment wrapText="1"/>
    </xf>
    <xf numFmtId="0" fontId="17" fillId="5" borderId="35" xfId="0" applyFont="1" applyFill="1" applyBorder="1"/>
    <xf numFmtId="0" fontId="18" fillId="5" borderId="36" xfId="0" applyFont="1" applyFill="1" applyBorder="1"/>
    <xf numFmtId="0" fontId="14" fillId="2" borderId="35" xfId="0" applyFont="1" applyFill="1" applyBorder="1"/>
    <xf numFmtId="0" fontId="14" fillId="2" borderId="36" xfId="0" applyFont="1" applyFill="1" applyBorder="1"/>
    <xf numFmtId="0" fontId="14" fillId="0" borderId="0" xfId="0" applyFont="1"/>
    <xf numFmtId="0" fontId="14" fillId="2" borderId="0" xfId="0" applyFont="1" applyFill="1" applyAlignment="1">
      <alignment vertical="center"/>
    </xf>
    <xf numFmtId="0" fontId="14" fillId="2" borderId="45" xfId="0" applyFont="1" applyFill="1" applyBorder="1"/>
    <xf numFmtId="0" fontId="14" fillId="2" borderId="46" xfId="0" applyFont="1" applyFill="1" applyBorder="1"/>
    <xf numFmtId="0" fontId="14" fillId="2" borderId="47" xfId="0" applyFont="1" applyFill="1" applyBorder="1"/>
    <xf numFmtId="0" fontId="11" fillId="0" borderId="0" xfId="0" applyFont="1"/>
    <xf numFmtId="0" fontId="22" fillId="5" borderId="41" xfId="0" applyFont="1" applyFill="1" applyBorder="1"/>
    <xf numFmtId="0" fontId="11" fillId="5" borderId="41" xfId="0" applyFont="1" applyFill="1" applyBorder="1"/>
    <xf numFmtId="0" fontId="11" fillId="5" borderId="43" xfId="0" applyFont="1" applyFill="1" applyBorder="1"/>
    <xf numFmtId="0" fontId="36" fillId="9" borderId="42" xfId="0" applyFont="1" applyFill="1" applyBorder="1"/>
    <xf numFmtId="0" fontId="14" fillId="9" borderId="41" xfId="0" applyFont="1" applyFill="1" applyBorder="1"/>
    <xf numFmtId="0" fontId="14" fillId="9" borderId="43" xfId="0" applyFont="1" applyFill="1" applyBorder="1"/>
    <xf numFmtId="0" fontId="14" fillId="9" borderId="35" xfId="0" applyFont="1" applyFill="1" applyBorder="1" applyAlignment="1">
      <alignment vertical="center"/>
    </xf>
    <xf numFmtId="0" fontId="14" fillId="9" borderId="0" xfId="0" applyFont="1" applyFill="1"/>
    <xf numFmtId="0" fontId="19" fillId="9" borderId="0" xfId="0" applyFont="1" applyFill="1"/>
    <xf numFmtId="0" fontId="19" fillId="9" borderId="36" xfId="0" applyFont="1" applyFill="1" applyBorder="1"/>
    <xf numFmtId="0" fontId="14" fillId="9" borderId="35" xfId="0" applyFont="1" applyFill="1" applyBorder="1"/>
    <xf numFmtId="0" fontId="19" fillId="9" borderId="45" xfId="0" applyFont="1" applyFill="1" applyBorder="1"/>
    <xf numFmtId="0" fontId="19" fillId="9" borderId="46" xfId="0" applyFont="1" applyFill="1" applyBorder="1"/>
    <xf numFmtId="0" fontId="19" fillId="9" borderId="47" xfId="0" applyFont="1" applyFill="1" applyBorder="1"/>
    <xf numFmtId="0" fontId="19" fillId="2" borderId="0" xfId="0" applyFont="1" applyFill="1"/>
    <xf numFmtId="0" fontId="19" fillId="2" borderId="36" xfId="0" applyFont="1" applyFill="1" applyBorder="1"/>
    <xf numFmtId="0" fontId="14" fillId="9" borderId="36" xfId="0" applyFont="1" applyFill="1" applyBorder="1"/>
    <xf numFmtId="0" fontId="14" fillId="9" borderId="45" xfId="0" applyFont="1" applyFill="1" applyBorder="1"/>
    <xf numFmtId="0" fontId="14" fillId="9" borderId="46" xfId="0" applyFont="1" applyFill="1" applyBorder="1"/>
    <xf numFmtId="0" fontId="14" fillId="9" borderId="47" xfId="0" applyFont="1" applyFill="1" applyBorder="1"/>
    <xf numFmtId="0" fontId="13" fillId="2" borderId="0" xfId="0" applyFont="1" applyFill="1"/>
    <xf numFmtId="0" fontId="21" fillId="2" borderId="0" xfId="0" applyFont="1" applyFill="1"/>
    <xf numFmtId="0" fontId="28" fillId="2" borderId="0" xfId="0" applyFont="1" applyFill="1"/>
    <xf numFmtId="0" fontId="14" fillId="2" borderId="0" xfId="0" quotePrefix="1" applyFont="1" applyFill="1"/>
    <xf numFmtId="0" fontId="14" fillId="0" borderId="0" xfId="0" quotePrefix="1" applyFont="1"/>
    <xf numFmtId="0" fontId="8" fillId="11" borderId="6" xfId="0" applyFont="1" applyFill="1" applyBorder="1" applyAlignment="1">
      <alignment vertical="center"/>
    </xf>
    <xf numFmtId="44" fontId="7" fillId="2" borderId="12" xfId="1" applyFont="1" applyFill="1" applyBorder="1" applyAlignment="1" applyProtection="1">
      <protection locked="0"/>
    </xf>
    <xf numFmtId="0" fontId="7" fillId="4" borderId="3" xfId="0" applyFont="1" applyFill="1" applyBorder="1" applyAlignment="1">
      <alignment horizontal="right"/>
    </xf>
    <xf numFmtId="0" fontId="7" fillId="4" borderId="12" xfId="0" applyFont="1" applyFill="1" applyBorder="1" applyAlignment="1">
      <alignment horizontal="right"/>
    </xf>
    <xf numFmtId="44" fontId="7" fillId="4" borderId="4" xfId="0" applyNumberFormat="1" applyFont="1" applyFill="1" applyBorder="1"/>
    <xf numFmtId="0" fontId="7" fillId="4" borderId="4" xfId="0" applyFont="1" applyFill="1" applyBorder="1"/>
    <xf numFmtId="44" fontId="7" fillId="4" borderId="5" xfId="0" applyNumberFormat="1" applyFont="1" applyFill="1" applyBorder="1"/>
    <xf numFmtId="9" fontId="7" fillId="4" borderId="10" xfId="0" applyNumberFormat="1" applyFont="1" applyFill="1" applyBorder="1"/>
    <xf numFmtId="0" fontId="7" fillId="4" borderId="5" xfId="0" applyFont="1" applyFill="1" applyBorder="1" applyAlignment="1">
      <alignment horizontal="right"/>
    </xf>
    <xf numFmtId="0" fontId="11" fillId="2" borderId="36" xfId="0" applyFont="1" applyFill="1" applyBorder="1"/>
    <xf numFmtId="0" fontId="25" fillId="2" borderId="42" xfId="0" applyFont="1" applyFill="1" applyBorder="1"/>
    <xf numFmtId="0" fontId="11" fillId="2" borderId="41" xfId="0" applyFont="1" applyFill="1" applyBorder="1"/>
    <xf numFmtId="0" fontId="27" fillId="2" borderId="41" xfId="0" applyFont="1" applyFill="1" applyBorder="1"/>
    <xf numFmtId="0" fontId="0" fillId="0" borderId="43" xfId="0" applyBorder="1"/>
    <xf numFmtId="0" fontId="26" fillId="2" borderId="0" xfId="0" applyFont="1" applyFill="1"/>
    <xf numFmtId="0" fontId="26" fillId="2" borderId="0" xfId="0" applyFont="1" applyFill="1" applyAlignment="1">
      <alignment vertical="center"/>
    </xf>
    <xf numFmtId="0" fontId="27" fillId="2" borderId="0" xfId="0" applyFont="1" applyFill="1"/>
    <xf numFmtId="0" fontId="29" fillId="2" borderId="0" xfId="0" applyFont="1" applyFill="1"/>
    <xf numFmtId="0" fontId="0" fillId="2" borderId="0" xfId="0" applyFill="1" applyAlignment="1">
      <alignment wrapText="1"/>
    </xf>
    <xf numFmtId="0" fontId="17" fillId="5" borderId="0" xfId="0" applyFont="1" applyFill="1"/>
    <xf numFmtId="0" fontId="18" fillId="5" borderId="0" xfId="0" applyFont="1" applyFill="1"/>
    <xf numFmtId="0" fontId="23" fillId="2" borderId="0" xfId="0" applyFont="1" applyFill="1" applyAlignment="1">
      <alignment vertical="center"/>
    </xf>
    <xf numFmtId="0" fontId="14" fillId="2" borderId="0" xfId="0" applyFont="1" applyFill="1" applyAlignment="1">
      <alignment horizontal="left" vertical="center" indent="10"/>
    </xf>
    <xf numFmtId="0" fontId="23" fillId="2" borderId="0" xfId="0" applyFont="1" applyFill="1"/>
    <xf numFmtId="0" fontId="14" fillId="2" borderId="0" xfId="0" applyFont="1" applyFill="1" applyAlignment="1">
      <alignment horizontal="left" vertical="center" indent="5"/>
    </xf>
    <xf numFmtId="0" fontId="4" fillId="0" borderId="11" xfId="0" applyFont="1" applyBorder="1" applyProtection="1">
      <protection locked="0"/>
    </xf>
    <xf numFmtId="0" fontId="3" fillId="0" borderId="11" xfId="0" applyFont="1" applyBorder="1" applyAlignment="1" applyProtection="1">
      <alignment wrapText="1"/>
      <protection locked="0"/>
    </xf>
    <xf numFmtId="0" fontId="3" fillId="2" borderId="1" xfId="0" applyFont="1" applyFill="1" applyBorder="1" applyAlignment="1" applyProtection="1">
      <alignment wrapText="1"/>
      <protection locked="0"/>
    </xf>
    <xf numFmtId="0" fontId="0" fillId="0" borderId="2" xfId="0" applyBorder="1" applyAlignment="1" applyProtection="1">
      <alignment wrapText="1"/>
      <protection locked="0"/>
    </xf>
    <xf numFmtId="0" fontId="3" fillId="8" borderId="3" xfId="0" applyFont="1" applyFill="1" applyBorder="1"/>
    <xf numFmtId="0" fontId="3" fillId="5" borderId="41" xfId="0" applyFont="1" applyFill="1" applyBorder="1"/>
    <xf numFmtId="0" fontId="2" fillId="5" borderId="42" xfId="0" applyFont="1" applyFill="1" applyBorder="1" applyAlignment="1">
      <alignment vertical="center"/>
    </xf>
    <xf numFmtId="44" fontId="3" fillId="5" borderId="41" xfId="1" applyFont="1" applyFill="1" applyBorder="1" applyProtection="1"/>
    <xf numFmtId="9" fontId="3" fillId="5" borderId="43" xfId="2" applyFont="1" applyFill="1" applyBorder="1" applyProtection="1"/>
    <xf numFmtId="0" fontId="0" fillId="5" borderId="35" xfId="0" applyFill="1" applyBorder="1"/>
    <xf numFmtId="0" fontId="0" fillId="5" borderId="0" xfId="0" applyFill="1"/>
    <xf numFmtId="0" fontId="0" fillId="5" borderId="36" xfId="0" applyFill="1" applyBorder="1"/>
    <xf numFmtId="0" fontId="3" fillId="12" borderId="0" xfId="0" applyFont="1" applyFill="1" applyAlignment="1">
      <alignment vertical="top"/>
    </xf>
    <xf numFmtId="14" fontId="3" fillId="12" borderId="0" xfId="0" applyNumberFormat="1" applyFont="1" applyFill="1" applyAlignment="1">
      <alignment horizontal="left" wrapText="1"/>
    </xf>
    <xf numFmtId="14" fontId="3" fillId="12" borderId="36" xfId="0" applyNumberFormat="1" applyFont="1" applyFill="1" applyBorder="1" applyAlignment="1">
      <alignment horizontal="left" wrapText="1"/>
    </xf>
    <xf numFmtId="0" fontId="3" fillId="12" borderId="0" xfId="0" applyFont="1" applyFill="1"/>
    <xf numFmtId="0" fontId="3" fillId="12" borderId="0" xfId="0" applyFont="1" applyFill="1" applyAlignment="1">
      <alignment wrapText="1"/>
    </xf>
    <xf numFmtId="0" fontId="3" fillId="12" borderId="36" xfId="0" applyFont="1" applyFill="1" applyBorder="1" applyAlignment="1">
      <alignment wrapText="1"/>
    </xf>
    <xf numFmtId="0" fontId="4" fillId="12" borderId="0" xfId="0" applyFont="1" applyFill="1" applyAlignment="1">
      <alignment vertical="top"/>
    </xf>
    <xf numFmtId="0" fontId="3" fillId="12" borderId="0" xfId="0" applyFont="1" applyFill="1" applyAlignment="1">
      <alignment horizontal="center"/>
    </xf>
    <xf numFmtId="0" fontId="3" fillId="12" borderId="46" xfId="0" applyFont="1" applyFill="1" applyBorder="1" applyAlignment="1">
      <alignment horizontal="center"/>
    </xf>
    <xf numFmtId="0" fontId="3" fillId="12" borderId="46" xfId="0" applyFont="1" applyFill="1" applyBorder="1"/>
    <xf numFmtId="0" fontId="3" fillId="12" borderId="46" xfId="0" applyFont="1" applyFill="1" applyBorder="1" applyAlignment="1">
      <alignment wrapText="1"/>
    </xf>
    <xf numFmtId="0" fontId="3" fillId="12" borderId="47" xfId="0" applyFont="1" applyFill="1" applyBorder="1" applyAlignment="1">
      <alignment wrapText="1"/>
    </xf>
    <xf numFmtId="0" fontId="4" fillId="9" borderId="8"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14" xfId="0" applyFont="1" applyFill="1" applyBorder="1" applyAlignment="1">
      <alignment horizontal="center" vertical="center"/>
    </xf>
    <xf numFmtId="0" fontId="4" fillId="9" borderId="2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20" xfId="0" applyFont="1" applyFill="1" applyBorder="1" applyAlignment="1">
      <alignment vertical="center" wrapText="1"/>
    </xf>
    <xf numFmtId="0" fontId="4" fillId="9" borderId="22" xfId="0" applyFont="1" applyFill="1" applyBorder="1" applyAlignment="1">
      <alignment vertical="center" wrapText="1"/>
    </xf>
    <xf numFmtId="0" fontId="3" fillId="12" borderId="9" xfId="0" applyFont="1" applyFill="1" applyBorder="1" applyAlignment="1">
      <alignment vertical="top" wrapText="1"/>
    </xf>
    <xf numFmtId="0" fontId="3" fillId="12" borderId="4" xfId="0" applyFont="1" applyFill="1" applyBorder="1" applyAlignment="1">
      <alignment vertical="top" wrapText="1"/>
    </xf>
    <xf numFmtId="0" fontId="4" fillId="12" borderId="4" xfId="0" applyFont="1" applyFill="1" applyBorder="1" applyAlignment="1">
      <alignment vertical="top" wrapText="1"/>
    </xf>
    <xf numFmtId="0" fontId="4" fillId="12" borderId="8" xfId="0" applyFont="1" applyFill="1" applyBorder="1" applyAlignment="1">
      <alignment horizontal="left" vertical="center" wrapText="1"/>
    </xf>
    <xf numFmtId="0" fontId="4" fillId="12" borderId="24" xfId="0" applyFont="1" applyFill="1" applyBorder="1" applyAlignment="1">
      <alignment wrapText="1"/>
    </xf>
    <xf numFmtId="0" fontId="4" fillId="12" borderId="25" xfId="0" applyFont="1" applyFill="1" applyBorder="1" applyAlignment="1">
      <alignment wrapText="1"/>
    </xf>
    <xf numFmtId="0" fontId="4" fillId="12" borderId="4" xfId="0" applyFont="1" applyFill="1" applyBorder="1" applyAlignment="1">
      <alignment wrapText="1"/>
    </xf>
    <xf numFmtId="166" fontId="4" fillId="12" borderId="15" xfId="1" applyNumberFormat="1" applyFont="1" applyFill="1" applyBorder="1" applyProtection="1"/>
    <xf numFmtId="166" fontId="4" fillId="12" borderId="25" xfId="1" applyNumberFormat="1" applyFont="1" applyFill="1" applyBorder="1" applyProtection="1"/>
    <xf numFmtId="166" fontId="4" fillId="12" borderId="4" xfId="1" applyNumberFormat="1" applyFont="1" applyFill="1" applyBorder="1" applyProtection="1"/>
    <xf numFmtId="44" fontId="4" fillId="3" borderId="26" xfId="1" applyFont="1" applyFill="1" applyBorder="1" applyProtection="1"/>
    <xf numFmtId="44" fontId="4" fillId="3" borderId="4" xfId="1" applyFont="1" applyFill="1" applyBorder="1" applyProtection="1"/>
    <xf numFmtId="44" fontId="4" fillId="3" borderId="47" xfId="1" applyFont="1" applyFill="1" applyBorder="1" applyProtection="1"/>
    <xf numFmtId="44" fontId="6" fillId="3" borderId="33" xfId="0" applyNumberFormat="1" applyFont="1" applyFill="1" applyBorder="1"/>
    <xf numFmtId="44" fontId="6" fillId="3" borderId="29" xfId="1" applyFont="1" applyFill="1" applyBorder="1" applyProtection="1"/>
    <xf numFmtId="44" fontId="6" fillId="3" borderId="34" xfId="0" applyNumberFormat="1" applyFont="1" applyFill="1" applyBorder="1"/>
    <xf numFmtId="44" fontId="4" fillId="3" borderId="30" xfId="1" applyFont="1" applyFill="1" applyBorder="1" applyProtection="1"/>
    <xf numFmtId="0" fontId="4" fillId="12" borderId="10" xfId="0" applyFont="1" applyFill="1" applyBorder="1" applyAlignment="1">
      <alignment horizontal="center" vertical="center" wrapText="1"/>
    </xf>
    <xf numFmtId="0" fontId="4" fillId="12" borderId="8" xfId="1" applyNumberFormat="1" applyFont="1" applyFill="1" applyBorder="1" applyAlignment="1" applyProtection="1">
      <alignment horizontal="center" vertical="center"/>
    </xf>
    <xf numFmtId="0" fontId="4" fillId="12" borderId="9" xfId="2" applyNumberFormat="1" applyFont="1" applyFill="1" applyBorder="1" applyAlignment="1" applyProtection="1">
      <alignment horizontal="center" vertical="center" wrapText="1"/>
    </xf>
    <xf numFmtId="0" fontId="4" fillId="12" borderId="17" xfId="0" applyFont="1" applyFill="1" applyBorder="1" applyAlignment="1">
      <alignment horizontal="center" vertical="center" wrapText="1"/>
    </xf>
    <xf numFmtId="44" fontId="4" fillId="12" borderId="9" xfId="1" applyFont="1" applyFill="1" applyBorder="1" applyAlignment="1" applyProtection="1">
      <alignment horizontal="center" vertical="center" wrapText="1"/>
    </xf>
    <xf numFmtId="0" fontId="4" fillId="12" borderId="9" xfId="0" applyFont="1" applyFill="1" applyBorder="1" applyAlignment="1">
      <alignment horizontal="center" vertical="center" wrapText="1"/>
    </xf>
    <xf numFmtId="0" fontId="4" fillId="12" borderId="14" xfId="0" applyFont="1" applyFill="1" applyBorder="1" applyAlignment="1">
      <alignment horizontal="center" vertical="center" wrapText="1"/>
    </xf>
    <xf numFmtId="9" fontId="4" fillId="12" borderId="9" xfId="2" applyFont="1" applyFill="1" applyBorder="1" applyAlignment="1" applyProtection="1">
      <alignment horizontal="center" vertical="center" wrapText="1"/>
    </xf>
    <xf numFmtId="9" fontId="4" fillId="12" borderId="17" xfId="2" applyFont="1" applyFill="1" applyBorder="1" applyAlignment="1" applyProtection="1">
      <alignment horizontal="center" vertical="center" wrapText="1"/>
    </xf>
    <xf numFmtId="0" fontId="4" fillId="12" borderId="13" xfId="0" applyFont="1" applyFill="1" applyBorder="1"/>
    <xf numFmtId="0" fontId="4" fillId="12" borderId="21" xfId="0" applyFont="1" applyFill="1" applyBorder="1" applyAlignment="1">
      <alignment wrapText="1"/>
    </xf>
    <xf numFmtId="0" fontId="4" fillId="12" borderId="25" xfId="0" applyFont="1" applyFill="1" applyBorder="1"/>
    <xf numFmtId="44" fontId="4" fillId="12" borderId="15" xfId="1" applyFont="1" applyFill="1" applyBorder="1" applyProtection="1"/>
    <xf numFmtId="44" fontId="4" fillId="12" borderId="26" xfId="1" applyFont="1" applyFill="1" applyBorder="1" applyProtection="1"/>
    <xf numFmtId="44" fontId="4" fillId="12" borderId="52" xfId="1" applyFont="1" applyFill="1" applyBorder="1" applyProtection="1"/>
    <xf numFmtId="44" fontId="4" fillId="12" borderId="4" xfId="1" applyFont="1" applyFill="1" applyBorder="1" applyProtection="1"/>
    <xf numFmtId="44" fontId="4" fillId="12" borderId="47" xfId="1" applyFont="1" applyFill="1" applyBorder="1" applyProtection="1"/>
    <xf numFmtId="0" fontId="4" fillId="12" borderId="6" xfId="0" applyFont="1" applyFill="1" applyBorder="1" applyAlignment="1">
      <alignment horizontal="center" vertical="center" wrapText="1"/>
    </xf>
    <xf numFmtId="0" fontId="4" fillId="12" borderId="8" xfId="0" applyFont="1" applyFill="1" applyBorder="1" applyAlignment="1">
      <alignment horizontal="center" vertical="center" wrapText="1"/>
    </xf>
    <xf numFmtId="44" fontId="4" fillId="12" borderId="19" xfId="1" applyFont="1" applyFill="1" applyBorder="1" applyProtection="1"/>
    <xf numFmtId="0" fontId="3" fillId="12" borderId="48" xfId="0" applyFont="1" applyFill="1" applyBorder="1" applyAlignment="1">
      <alignment horizontal="left" vertical="top"/>
    </xf>
    <xf numFmtId="0" fontId="7" fillId="12" borderId="0" xfId="0" applyFont="1" applyFill="1"/>
    <xf numFmtId="0" fontId="8" fillId="12" borderId="0" xfId="0" applyFont="1" applyFill="1"/>
    <xf numFmtId="0" fontId="7" fillId="12" borderId="36" xfId="0" applyFont="1" applyFill="1" applyBorder="1"/>
    <xf numFmtId="0" fontId="7" fillId="12" borderId="46" xfId="0" applyFont="1" applyFill="1" applyBorder="1"/>
    <xf numFmtId="0" fontId="7" fillId="12" borderId="47" xfId="0" applyFont="1" applyFill="1" applyBorder="1"/>
    <xf numFmtId="0" fontId="4" fillId="3" borderId="11" xfId="0" applyFont="1" applyFill="1" applyBorder="1"/>
    <xf numFmtId="0" fontId="4" fillId="3" borderId="13" xfId="0" applyFont="1" applyFill="1" applyBorder="1"/>
    <xf numFmtId="0" fontId="9" fillId="7" borderId="47" xfId="0" applyFont="1" applyFill="1" applyBorder="1" applyAlignment="1">
      <alignment vertical="top"/>
    </xf>
    <xf numFmtId="0" fontId="10" fillId="7" borderId="30" xfId="0" applyFont="1" applyFill="1" applyBorder="1" applyAlignment="1">
      <alignment vertical="top"/>
    </xf>
    <xf numFmtId="44" fontId="10" fillId="7" borderId="52" xfId="0" applyNumberFormat="1" applyFont="1" applyFill="1" applyBorder="1" applyAlignment="1">
      <alignment vertical="top"/>
    </xf>
    <xf numFmtId="0" fontId="4" fillId="12" borderId="3" xfId="0" applyFont="1" applyFill="1" applyBorder="1" applyAlignment="1">
      <alignment horizontal="center" vertical="center" wrapText="1"/>
    </xf>
    <xf numFmtId="0" fontId="3" fillId="3" borderId="3" xfId="0" applyFont="1" applyFill="1" applyBorder="1" applyAlignment="1">
      <alignment wrapText="1"/>
    </xf>
    <xf numFmtId="44" fontId="3" fillId="3" borderId="3" xfId="0" applyNumberFormat="1" applyFont="1" applyFill="1" applyBorder="1" applyAlignment="1">
      <alignment wrapText="1"/>
    </xf>
    <xf numFmtId="0" fontId="4" fillId="12" borderId="3" xfId="0" applyFont="1" applyFill="1" applyBorder="1"/>
    <xf numFmtId="44" fontId="4" fillId="12" borderId="3" xfId="0" applyNumberFormat="1" applyFont="1" applyFill="1" applyBorder="1" applyAlignment="1">
      <alignment wrapText="1"/>
    </xf>
    <xf numFmtId="44" fontId="4" fillId="12" borderId="3" xfId="0" applyNumberFormat="1" applyFont="1" applyFill="1" applyBorder="1"/>
    <xf numFmtId="0" fontId="4" fillId="9" borderId="3" xfId="3" applyNumberFormat="1" applyFont="1" applyFill="1" applyBorder="1" applyAlignment="1" applyProtection="1">
      <alignment horizontal="center" vertical="center" wrapText="1"/>
    </xf>
    <xf numFmtId="0" fontId="4" fillId="12" borderId="8"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11" xfId="0" applyFont="1" applyFill="1" applyBorder="1" applyAlignment="1">
      <alignment horizontal="center" vertical="center"/>
    </xf>
    <xf numFmtId="0" fontId="4" fillId="12" borderId="11" xfId="0" applyFont="1" applyFill="1" applyBorder="1"/>
    <xf numFmtId="0" fontId="4" fillId="9" borderId="12" xfId="3" applyNumberFormat="1" applyFont="1" applyFill="1" applyBorder="1" applyAlignment="1" applyProtection="1">
      <alignment horizontal="center" vertical="center" wrapText="1"/>
    </xf>
    <xf numFmtId="44" fontId="4" fillId="3" borderId="4" xfId="0" applyNumberFormat="1" applyFont="1" applyFill="1" applyBorder="1"/>
    <xf numFmtId="44" fontId="4" fillId="3" borderId="5" xfId="0" applyNumberFormat="1" applyFont="1" applyFill="1" applyBorder="1"/>
    <xf numFmtId="44" fontId="4" fillId="3" borderId="12" xfId="0" applyNumberFormat="1" applyFont="1" applyFill="1" applyBorder="1" applyAlignment="1">
      <alignment wrapText="1"/>
    </xf>
    <xf numFmtId="0" fontId="3" fillId="5" borderId="43" xfId="0" applyFont="1" applyFill="1" applyBorder="1"/>
    <xf numFmtId="14" fontId="7" fillId="12" borderId="36" xfId="0" applyNumberFormat="1" applyFont="1" applyFill="1" applyBorder="1" applyAlignment="1">
      <alignment horizontal="left"/>
    </xf>
    <xf numFmtId="0" fontId="8" fillId="9" borderId="9" xfId="0" applyFont="1" applyFill="1" applyBorder="1" applyAlignment="1">
      <alignment horizontal="left"/>
    </xf>
    <xf numFmtId="0" fontId="7" fillId="9" borderId="3" xfId="0" applyFont="1" applyFill="1" applyBorder="1" applyAlignment="1">
      <alignment horizontal="left"/>
    </xf>
    <xf numFmtId="0" fontId="7" fillId="12" borderId="11" xfId="0" applyFont="1" applyFill="1" applyBorder="1"/>
    <xf numFmtId="0" fontId="7" fillId="12" borderId="13" xfId="0" applyFont="1" applyFill="1" applyBorder="1"/>
    <xf numFmtId="0" fontId="4" fillId="7" borderId="11" xfId="0" applyFont="1" applyFill="1" applyBorder="1" applyAlignment="1">
      <alignment horizontal="left" vertical="top"/>
    </xf>
    <xf numFmtId="0" fontId="32" fillId="9" borderId="11" xfId="0" applyFont="1" applyFill="1" applyBorder="1" applyAlignment="1">
      <alignment horizontal="left" vertical="top"/>
    </xf>
    <xf numFmtId="0" fontId="3" fillId="9" borderId="37" xfId="0" applyFont="1" applyFill="1" applyBorder="1" applyAlignment="1">
      <alignment horizontal="left" vertical="top"/>
    </xf>
    <xf numFmtId="9" fontId="3" fillId="3" borderId="11" xfId="2" applyFont="1" applyFill="1" applyBorder="1" applyAlignment="1" applyProtection="1">
      <alignment horizontal="center"/>
    </xf>
    <xf numFmtId="0" fontId="17" fillId="5" borderId="27" xfId="0" applyFont="1" applyFill="1" applyBorder="1" applyAlignment="1">
      <alignment vertical="center"/>
    </xf>
    <xf numFmtId="0" fontId="0" fillId="0" borderId="28" xfId="0" applyBorder="1"/>
    <xf numFmtId="0" fontId="0" fillId="0" borderId="34" xfId="0" applyBorder="1"/>
    <xf numFmtId="0" fontId="2" fillId="2" borderId="27" xfId="0" applyFont="1" applyFill="1" applyBorder="1" applyAlignment="1">
      <alignment vertical="center"/>
    </xf>
    <xf numFmtId="0" fontId="0" fillId="2" borderId="35" xfId="0" applyFill="1" applyBorder="1" applyAlignment="1">
      <alignment wrapText="1"/>
    </xf>
    <xf numFmtId="0" fontId="0" fillId="2" borderId="0" xfId="0" applyFill="1" applyAlignment="1">
      <alignment wrapText="1"/>
    </xf>
    <xf numFmtId="0" fontId="0" fillId="2" borderId="36" xfId="0" applyFill="1" applyBorder="1" applyAlignment="1">
      <alignment wrapText="1"/>
    </xf>
    <xf numFmtId="0" fontId="12" fillId="2" borderId="0" xfId="4" applyFill="1" applyBorder="1" applyAlignment="1"/>
    <xf numFmtId="0" fontId="0" fillId="0" borderId="35" xfId="0" applyBorder="1" applyAlignment="1">
      <alignment wrapText="1"/>
    </xf>
    <xf numFmtId="0" fontId="0" fillId="0" borderId="0" xfId="0" applyAlignment="1">
      <alignment wrapText="1"/>
    </xf>
    <xf numFmtId="0" fontId="0" fillId="0" borderId="36" xfId="0" applyBorder="1" applyAlignment="1">
      <alignment wrapText="1"/>
    </xf>
    <xf numFmtId="0" fontId="3" fillId="8" borderId="1" xfId="0" applyFont="1" applyFill="1" applyBorder="1" applyAlignment="1" applyProtection="1">
      <alignment wrapText="1"/>
      <protection locked="0"/>
    </xf>
    <xf numFmtId="0" fontId="0" fillId="0" borderId="2" xfId="0" applyBorder="1" applyProtection="1">
      <protection locked="0"/>
    </xf>
    <xf numFmtId="0" fontId="3" fillId="2" borderId="1" xfId="0" applyFont="1" applyFill="1" applyBorder="1" applyAlignment="1" applyProtection="1">
      <alignment wrapText="1"/>
      <protection locked="0"/>
    </xf>
    <xf numFmtId="0" fontId="0" fillId="0" borderId="2" xfId="0" applyBorder="1" applyAlignment="1" applyProtection="1">
      <alignment wrapText="1"/>
      <protection locked="0"/>
    </xf>
    <xf numFmtId="0" fontId="3" fillId="2" borderId="31" xfId="0" applyFont="1" applyFill="1" applyBorder="1" applyAlignment="1" applyProtection="1">
      <alignment wrapText="1"/>
      <protection locked="0"/>
    </xf>
    <xf numFmtId="0" fontId="4" fillId="12" borderId="46" xfId="0" applyFont="1" applyFill="1" applyBorder="1" applyAlignment="1">
      <alignment wrapText="1"/>
    </xf>
    <xf numFmtId="0" fontId="0" fillId="12" borderId="26" xfId="0" applyFill="1" applyBorder="1"/>
    <xf numFmtId="0" fontId="4" fillId="9" borderId="20"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12" borderId="25" xfId="0" applyFont="1" applyFill="1" applyBorder="1" applyAlignment="1">
      <alignment wrapText="1"/>
    </xf>
    <xf numFmtId="0" fontId="0" fillId="12" borderId="25" xfId="0" applyFill="1" applyBorder="1" applyAlignment="1">
      <alignment wrapText="1"/>
    </xf>
    <xf numFmtId="0" fontId="0" fillId="9" borderId="14" xfId="0" applyFill="1" applyBorder="1" applyAlignment="1">
      <alignment horizontal="center" vertical="center" wrapText="1"/>
    </xf>
    <xf numFmtId="0" fontId="3" fillId="12" borderId="9" xfId="0" applyFont="1" applyFill="1" applyBorder="1" applyAlignment="1">
      <alignment vertical="top" wrapText="1"/>
    </xf>
    <xf numFmtId="0" fontId="0" fillId="12" borderId="9" xfId="0" applyFill="1" applyBorder="1" applyAlignment="1">
      <alignment vertical="top"/>
    </xf>
    <xf numFmtId="0" fontId="0" fillId="12" borderId="10" xfId="0" applyFill="1" applyBorder="1" applyAlignment="1">
      <alignment vertical="top"/>
    </xf>
    <xf numFmtId="0" fontId="4" fillId="12" borderId="4" xfId="0" applyFont="1" applyFill="1" applyBorder="1" applyAlignment="1">
      <alignment vertical="top" wrapText="1"/>
    </xf>
    <xf numFmtId="0" fontId="0" fillId="12" borderId="4" xfId="0" applyFill="1" applyBorder="1" applyAlignment="1">
      <alignment vertical="top"/>
    </xf>
    <xf numFmtId="0" fontId="0" fillId="12" borderId="5" xfId="0" applyFill="1" applyBorder="1" applyAlignment="1">
      <alignment vertical="top"/>
    </xf>
    <xf numFmtId="0" fontId="3" fillId="12" borderId="42" xfId="0" applyFont="1" applyFill="1" applyBorder="1" applyAlignment="1">
      <alignment vertical="top" wrapText="1"/>
    </xf>
    <xf numFmtId="0" fontId="0" fillId="12" borderId="51" xfId="0" applyFill="1" applyBorder="1" applyAlignment="1">
      <alignment vertical="top" wrapText="1"/>
    </xf>
    <xf numFmtId="0" fontId="0" fillId="12" borderId="45" xfId="0" applyFill="1" applyBorder="1" applyAlignment="1">
      <alignment vertical="top" wrapText="1"/>
    </xf>
    <xf numFmtId="0" fontId="0" fillId="12" borderId="26" xfId="0" applyFill="1" applyBorder="1" applyAlignment="1">
      <alignment vertical="top" wrapText="1"/>
    </xf>
    <xf numFmtId="0" fontId="3" fillId="12" borderId="4" xfId="0" applyFont="1" applyFill="1" applyBorder="1" applyAlignment="1">
      <alignment vertical="top" wrapText="1"/>
    </xf>
    <xf numFmtId="0" fontId="4" fillId="7" borderId="42" xfId="0" applyFont="1" applyFill="1" applyBorder="1"/>
    <xf numFmtId="0" fontId="5" fillId="7" borderId="43" xfId="0" applyFont="1" applyFill="1" applyBorder="1"/>
    <xf numFmtId="0" fontId="4" fillId="12" borderId="23" xfId="0" applyFont="1" applyFill="1" applyBorder="1" applyAlignment="1">
      <alignment horizontal="left" vertical="top"/>
    </xf>
    <xf numFmtId="0" fontId="4" fillId="12" borderId="31" xfId="0" applyFont="1" applyFill="1" applyBorder="1" applyAlignment="1">
      <alignment horizontal="left" vertical="top"/>
    </xf>
    <xf numFmtId="0" fontId="3" fillId="2" borderId="23" xfId="0" applyFont="1" applyFill="1" applyBorder="1" applyProtection="1">
      <protection locked="0"/>
    </xf>
    <xf numFmtId="0" fontId="0" fillId="0" borderId="18" xfId="0" applyBorder="1" applyProtection="1">
      <protection locked="0"/>
    </xf>
    <xf numFmtId="0" fontId="4" fillId="12" borderId="54" xfId="0" applyFont="1" applyFill="1" applyBorder="1" applyAlignment="1">
      <alignment vertical="center" wrapText="1"/>
    </xf>
    <xf numFmtId="0" fontId="4" fillId="9" borderId="3" xfId="0" applyFont="1" applyFill="1" applyBorder="1"/>
    <xf numFmtId="0" fontId="4" fillId="2" borderId="3" xfId="0" applyFont="1" applyFill="1" applyBorder="1"/>
    <xf numFmtId="0" fontId="4" fillId="8" borderId="3" xfId="0" applyFont="1" applyFill="1" applyBorder="1"/>
    <xf numFmtId="0" fontId="4" fillId="3" borderId="3" xfId="0" applyFont="1" applyFill="1" applyBorder="1"/>
    <xf numFmtId="0" fontId="3" fillId="8" borderId="23" xfId="0" applyFont="1" applyFill="1" applyBorder="1" applyAlignment="1" applyProtection="1">
      <alignment horizontal="left" vertical="top"/>
      <protection locked="0"/>
    </xf>
    <xf numFmtId="0" fontId="0" fillId="8" borderId="18" xfId="0" applyFill="1" applyBorder="1" applyAlignment="1" applyProtection="1">
      <alignment horizontal="left" vertical="top"/>
      <protection locked="0"/>
    </xf>
    <xf numFmtId="0" fontId="35" fillId="9" borderId="37" xfId="4" applyFont="1" applyFill="1" applyBorder="1" applyAlignment="1" applyProtection="1">
      <alignment horizontal="left" vertical="top" wrapText="1"/>
    </xf>
    <xf numFmtId="0" fontId="35" fillId="9" borderId="55" xfId="4" applyFont="1" applyFill="1" applyBorder="1" applyAlignment="1" applyProtection="1">
      <alignment horizontal="left" vertical="top" wrapText="1"/>
    </xf>
    <xf numFmtId="0" fontId="35" fillId="9" borderId="38" xfId="4" applyFont="1" applyFill="1" applyBorder="1" applyAlignment="1" applyProtection="1">
      <alignment horizontal="left" vertical="top" wrapText="1"/>
    </xf>
    <xf numFmtId="0" fontId="32" fillId="9" borderId="37" xfId="0" applyFont="1" applyFill="1" applyBorder="1" applyAlignment="1">
      <alignment horizontal="left" vertical="top"/>
    </xf>
    <xf numFmtId="0" fontId="0" fillId="9" borderId="30" xfId="0" applyFill="1" applyBorder="1"/>
    <xf numFmtId="9" fontId="3" fillId="8" borderId="13" xfId="2" applyFont="1" applyFill="1" applyBorder="1" applyAlignment="1" applyProtection="1">
      <alignment horizontal="center"/>
      <protection locked="0"/>
    </xf>
    <xf numFmtId="9" fontId="3" fillId="8" borderId="21" xfId="2" applyFont="1" applyFill="1" applyBorder="1" applyAlignment="1" applyProtection="1">
      <alignment horizontal="center"/>
      <protection locked="0"/>
    </xf>
    <xf numFmtId="0" fontId="3" fillId="2" borderId="23" xfId="0" applyFont="1" applyFill="1" applyBorder="1" applyAlignment="1" applyProtection="1">
      <alignment horizontal="left" vertical="top"/>
      <protection locked="0"/>
    </xf>
    <xf numFmtId="0" fontId="3" fillId="2" borderId="18" xfId="0" applyFont="1" applyFill="1" applyBorder="1" applyAlignment="1" applyProtection="1">
      <alignment horizontal="left" vertical="top"/>
      <protection locked="0"/>
    </xf>
    <xf numFmtId="14" fontId="3" fillId="2" borderId="23" xfId="0" applyNumberFormat="1" applyFont="1" applyFill="1" applyBorder="1" applyAlignment="1" applyProtection="1">
      <alignment horizontal="left" vertical="top"/>
      <protection locked="0"/>
    </xf>
    <xf numFmtId="14" fontId="3" fillId="2" borderId="31" xfId="0" applyNumberFormat="1" applyFont="1" applyFill="1" applyBorder="1" applyAlignment="1" applyProtection="1">
      <alignment horizontal="left" vertical="top"/>
      <protection locked="0"/>
    </xf>
    <xf numFmtId="9" fontId="3" fillId="3" borderId="38" xfId="2" applyFont="1" applyFill="1" applyBorder="1" applyAlignment="1" applyProtection="1">
      <alignment horizontal="center"/>
    </xf>
    <xf numFmtId="9" fontId="3" fillId="3" borderId="49" xfId="2" applyFont="1" applyFill="1" applyBorder="1" applyAlignment="1" applyProtection="1">
      <alignment horizontal="center"/>
    </xf>
    <xf numFmtId="0" fontId="3" fillId="8" borderId="11" xfId="0"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0" fontId="4" fillId="9" borderId="50" xfId="0" applyFont="1" applyFill="1" applyBorder="1" applyAlignment="1">
      <alignment horizontal="center" vertical="center" wrapText="1"/>
    </xf>
    <xf numFmtId="0" fontId="0" fillId="9" borderId="51" xfId="0" applyFill="1" applyBorder="1"/>
    <xf numFmtId="49" fontId="3" fillId="3" borderId="3" xfId="0" applyNumberFormat="1" applyFont="1" applyFill="1" applyBorder="1" applyAlignment="1">
      <alignment horizontal="left" vertical="top"/>
    </xf>
    <xf numFmtId="14" fontId="3" fillId="3" borderId="3" xfId="0" applyNumberFormat="1" applyFont="1" applyFill="1" applyBorder="1" applyAlignment="1">
      <alignment horizontal="left" vertical="top"/>
    </xf>
    <xf numFmtId="14" fontId="3" fillId="3" borderId="4" xfId="0" applyNumberFormat="1" applyFont="1" applyFill="1" applyBorder="1" applyAlignment="1">
      <alignment horizontal="left" vertical="top"/>
    </xf>
    <xf numFmtId="44" fontId="8" fillId="9" borderId="9" xfId="1" applyFont="1" applyFill="1" applyBorder="1" applyAlignment="1" applyProtection="1">
      <alignment horizontal="center" vertical="top"/>
    </xf>
    <xf numFmtId="44" fontId="8" fillId="9" borderId="10" xfId="1" applyFont="1" applyFill="1" applyBorder="1" applyAlignment="1" applyProtection="1">
      <alignment horizontal="center" vertical="top"/>
    </xf>
    <xf numFmtId="0" fontId="8" fillId="12" borderId="27" xfId="0" applyFont="1" applyFill="1" applyBorder="1" applyAlignment="1">
      <alignment vertical="center" wrapText="1"/>
    </xf>
    <xf numFmtId="0" fontId="0" fillId="12" borderId="28" xfId="0" applyFill="1" applyBorder="1"/>
    <xf numFmtId="0" fontId="0" fillId="12" borderId="34" xfId="0" applyFill="1" applyBorder="1"/>
    <xf numFmtId="0" fontId="3" fillId="3" borderId="3" xfId="0" applyFont="1" applyFill="1" applyBorder="1" applyAlignment="1">
      <alignment horizontal="left" vertical="top"/>
    </xf>
    <xf numFmtId="164" fontId="3" fillId="3" borderId="3" xfId="0" applyNumberFormat="1" applyFont="1" applyFill="1" applyBorder="1" applyAlignment="1">
      <alignment horizontal="left" vertical="top"/>
    </xf>
    <xf numFmtId="164" fontId="3" fillId="3" borderId="4" xfId="0" applyNumberFormat="1" applyFont="1" applyFill="1" applyBorder="1" applyAlignment="1">
      <alignment horizontal="left" vertical="top"/>
    </xf>
    <xf numFmtId="0" fontId="11" fillId="6" borderId="31" xfId="0" applyFont="1" applyFill="1" applyBorder="1"/>
    <xf numFmtId="0" fontId="11" fillId="6" borderId="2" xfId="0" applyFont="1" applyFill="1" applyBorder="1"/>
    <xf numFmtId="167" fontId="11" fillId="6" borderId="3" xfId="1" applyNumberFormat="1" applyFont="1" applyFill="1" applyBorder="1" applyProtection="1">
      <protection locked="0"/>
    </xf>
    <xf numFmtId="0" fontId="11" fillId="6" borderId="3" xfId="0" applyFont="1" applyFill="1" applyBorder="1" applyAlignment="1">
      <alignment vertical="center"/>
    </xf>
    <xf numFmtId="0" fontId="0" fillId="0" borderId="31" xfId="0" applyBorder="1"/>
    <xf numFmtId="0" fontId="0" fillId="0" borderId="2" xfId="0" applyBorder="1"/>
    <xf numFmtId="0" fontId="11" fillId="6" borderId="3" xfId="0" applyFont="1" applyFill="1" applyBorder="1"/>
    <xf numFmtId="0" fontId="11" fillId="6" borderId="56" xfId="0" applyFont="1" applyFill="1" applyBorder="1"/>
    <xf numFmtId="0" fontId="11" fillId="6" borderId="57" xfId="0" applyFont="1" applyFill="1" applyBorder="1"/>
    <xf numFmtId="0" fontId="11" fillId="6" borderId="11" xfId="0" applyFont="1" applyFill="1" applyBorder="1" applyAlignment="1">
      <alignment horizontal="left" vertical="center"/>
    </xf>
    <xf numFmtId="0" fontId="11" fillId="6" borderId="11" xfId="0" applyFont="1" applyFill="1" applyBorder="1" applyAlignment="1">
      <alignment vertical="center"/>
    </xf>
    <xf numFmtId="0" fontId="11" fillId="6" borderId="23" xfId="0" applyFont="1" applyFill="1" applyBorder="1" applyAlignment="1">
      <alignment vertical="center"/>
    </xf>
    <xf numFmtId="0" fontId="11" fillId="6" borderId="38" xfId="0" applyFont="1" applyFill="1" applyBorder="1" applyAlignment="1">
      <alignment vertical="center"/>
    </xf>
    <xf numFmtId="0" fontId="12" fillId="0" borderId="0" xfId="4"/>
  </cellXfs>
  <cellStyles count="5">
    <cellStyle name="Hyperlink" xfId="4" builtinId="8"/>
    <cellStyle name="Komma" xfId="3" builtinId="3"/>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148167</xdr:colOff>
      <xdr:row>0</xdr:row>
      <xdr:rowOff>0</xdr:rowOff>
    </xdr:from>
    <xdr:to>
      <xdr:col>21</xdr:col>
      <xdr:colOff>239899</xdr:colOff>
      <xdr:row>3</xdr:row>
      <xdr:rowOff>41062</xdr:rowOff>
    </xdr:to>
    <xdr:pic>
      <xdr:nvPicPr>
        <xdr:cNvPr id="2" name="Afbeelding 1" descr="Plattelandscoaches | LaMi">
          <a:extLst>
            <a:ext uri="{FF2B5EF4-FFF2-40B4-BE49-F238E27FC236}">
              <a16:creationId xmlns:a16="http://schemas.microsoft.com/office/drawing/2014/main" id="{F1BC47AC-16F1-4752-94E8-C7DE728F0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21417" y="0"/>
          <a:ext cx="1355382" cy="76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1209675</xdr:colOff>
      <xdr:row>0</xdr:row>
      <xdr:rowOff>57151</xdr:rowOff>
    </xdr:from>
    <xdr:to>
      <xdr:col>18</xdr:col>
      <xdr:colOff>3035836</xdr:colOff>
      <xdr:row>0</xdr:row>
      <xdr:rowOff>812801</xdr:rowOff>
    </xdr:to>
    <xdr:pic>
      <xdr:nvPicPr>
        <xdr:cNvPr id="2" name="Afbeelding 1" descr="Plattelandscoaches | LaMi">
          <a:extLst>
            <a:ext uri="{FF2B5EF4-FFF2-40B4-BE49-F238E27FC236}">
              <a16:creationId xmlns:a16="http://schemas.microsoft.com/office/drawing/2014/main" id="{E96526A2-87B3-474D-9981-F5559404D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92175" y="57151"/>
          <a:ext cx="2232025" cy="75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469900</xdr:colOff>
      <xdr:row>4</xdr:row>
      <xdr:rowOff>50800</xdr:rowOff>
    </xdr:from>
    <xdr:to>
      <xdr:col>5</xdr:col>
      <xdr:colOff>3187700</xdr:colOff>
      <xdr:row>9</xdr:row>
      <xdr:rowOff>76200</xdr:rowOff>
    </xdr:to>
    <xdr:sp macro="" textlink="">
      <xdr:nvSpPr>
        <xdr:cNvPr id="2" name="Pijl rechts 1">
          <a:extLst>
            <a:ext uri="{FF2B5EF4-FFF2-40B4-BE49-F238E27FC236}">
              <a16:creationId xmlns:a16="http://schemas.microsoft.com/office/drawing/2014/main" id="{7DF359A6-0B6A-E1D9-0CE5-0F3AD5E857F8}"/>
            </a:ext>
          </a:extLst>
        </xdr:cNvPr>
        <xdr:cNvSpPr/>
      </xdr:nvSpPr>
      <xdr:spPr>
        <a:xfrm>
          <a:off x="14351000" y="1104900"/>
          <a:ext cx="2717800" cy="787400"/>
        </a:xfrm>
        <a:prstGeom prst="lef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nl-NL" sz="1800"/>
            <a:t>Begin hier!</a:t>
          </a:r>
        </a:p>
      </xdr:txBody>
    </xdr:sp>
    <xdr:clientData/>
  </xdr:twoCellAnchor>
  <xdr:twoCellAnchor editAs="oneCell">
    <xdr:from>
      <xdr:col>13</xdr:col>
      <xdr:colOff>872324</xdr:colOff>
      <xdr:row>0</xdr:row>
      <xdr:rowOff>76969</xdr:rowOff>
    </xdr:from>
    <xdr:to>
      <xdr:col>15</xdr:col>
      <xdr:colOff>2648</xdr:colOff>
      <xdr:row>2</xdr:row>
      <xdr:rowOff>17349</xdr:rowOff>
    </xdr:to>
    <xdr:pic>
      <xdr:nvPicPr>
        <xdr:cNvPr id="4" name="Afbeelding 3" descr="Plattelandscoaches | LaMi">
          <a:extLst>
            <a:ext uri="{FF2B5EF4-FFF2-40B4-BE49-F238E27FC236}">
              <a16:creationId xmlns:a16="http://schemas.microsoft.com/office/drawing/2014/main" id="{8AEFCAA4-92EA-2D47-9D82-8017D6F22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3435" y="76969"/>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968375</xdr:colOff>
      <xdr:row>0</xdr:row>
      <xdr:rowOff>0</xdr:rowOff>
    </xdr:from>
    <xdr:to>
      <xdr:col>14</xdr:col>
      <xdr:colOff>1056330</xdr:colOff>
      <xdr:row>1</xdr:row>
      <xdr:rowOff>92074</xdr:rowOff>
    </xdr:to>
    <xdr:pic>
      <xdr:nvPicPr>
        <xdr:cNvPr id="3" name="Afbeelding 2" descr="Plattelandscoaches | LaMi">
          <a:extLst>
            <a:ext uri="{FF2B5EF4-FFF2-40B4-BE49-F238E27FC236}">
              <a16:creationId xmlns:a16="http://schemas.microsoft.com/office/drawing/2014/main" id="{8005E83A-5D7C-4A43-89AA-206E9EC1D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09875" y="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952500</xdr:colOff>
      <xdr:row>0</xdr:row>
      <xdr:rowOff>12700</xdr:rowOff>
    </xdr:from>
    <xdr:to>
      <xdr:col>14</xdr:col>
      <xdr:colOff>1056330</xdr:colOff>
      <xdr:row>1</xdr:row>
      <xdr:rowOff>111124</xdr:rowOff>
    </xdr:to>
    <xdr:pic>
      <xdr:nvPicPr>
        <xdr:cNvPr id="3" name="Afbeelding 2" descr="Plattelandscoaches | LaMi">
          <a:extLst>
            <a:ext uri="{FF2B5EF4-FFF2-40B4-BE49-F238E27FC236}">
              <a16:creationId xmlns:a16="http://schemas.microsoft.com/office/drawing/2014/main" id="{02EE06B0-B843-0C43-8DD4-A84FFEDB2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81300" y="127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952500</xdr:colOff>
      <xdr:row>0</xdr:row>
      <xdr:rowOff>38100</xdr:rowOff>
    </xdr:from>
    <xdr:to>
      <xdr:col>14</xdr:col>
      <xdr:colOff>1056330</xdr:colOff>
      <xdr:row>1</xdr:row>
      <xdr:rowOff>136524</xdr:rowOff>
    </xdr:to>
    <xdr:pic>
      <xdr:nvPicPr>
        <xdr:cNvPr id="3" name="Afbeelding 2" descr="Plattelandscoaches | LaMi">
          <a:extLst>
            <a:ext uri="{FF2B5EF4-FFF2-40B4-BE49-F238E27FC236}">
              <a16:creationId xmlns:a16="http://schemas.microsoft.com/office/drawing/2014/main" id="{450C9F7B-5D80-E84A-A02F-2A3ADAE87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81300" y="381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939800</xdr:colOff>
      <xdr:row>0</xdr:row>
      <xdr:rowOff>12700</xdr:rowOff>
    </xdr:from>
    <xdr:to>
      <xdr:col>14</xdr:col>
      <xdr:colOff>1053155</xdr:colOff>
      <xdr:row>1</xdr:row>
      <xdr:rowOff>111124</xdr:rowOff>
    </xdr:to>
    <xdr:pic>
      <xdr:nvPicPr>
        <xdr:cNvPr id="3" name="Afbeelding 2" descr="Plattelandscoaches | LaMi">
          <a:extLst>
            <a:ext uri="{FF2B5EF4-FFF2-40B4-BE49-F238E27FC236}">
              <a16:creationId xmlns:a16="http://schemas.microsoft.com/office/drawing/2014/main" id="{C728BA67-833D-A14A-B0CC-CD586F549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68600" y="127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177800</xdr:colOff>
      <xdr:row>0</xdr:row>
      <xdr:rowOff>0</xdr:rowOff>
    </xdr:from>
    <xdr:to>
      <xdr:col>7</xdr:col>
      <xdr:colOff>837255</xdr:colOff>
      <xdr:row>1</xdr:row>
      <xdr:rowOff>98424</xdr:rowOff>
    </xdr:to>
    <xdr:pic>
      <xdr:nvPicPr>
        <xdr:cNvPr id="2" name="Afbeelding 1" descr="Plattelandscoaches | LaMi">
          <a:extLst>
            <a:ext uri="{FF2B5EF4-FFF2-40B4-BE49-F238E27FC236}">
              <a16:creationId xmlns:a16="http://schemas.microsoft.com/office/drawing/2014/main" id="{5747D2D6-8E2B-DA4F-A87F-E6B1AB320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0" y="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685800</xdr:colOff>
      <xdr:row>0</xdr:row>
      <xdr:rowOff>101600</xdr:rowOff>
    </xdr:from>
    <xdr:to>
      <xdr:col>7</xdr:col>
      <xdr:colOff>2234255</xdr:colOff>
      <xdr:row>2</xdr:row>
      <xdr:rowOff>47624</xdr:rowOff>
    </xdr:to>
    <xdr:pic>
      <xdr:nvPicPr>
        <xdr:cNvPr id="2" name="Afbeelding 1" descr="Plattelandscoaches | LaMi">
          <a:extLst>
            <a:ext uri="{FF2B5EF4-FFF2-40B4-BE49-F238E27FC236}">
              <a16:creationId xmlns:a16="http://schemas.microsoft.com/office/drawing/2014/main" id="{D8207DC4-43A5-B147-9C2A-2D2F92E7C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3400" y="1016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889000</xdr:colOff>
      <xdr:row>0</xdr:row>
      <xdr:rowOff>12700</xdr:rowOff>
    </xdr:from>
    <xdr:to>
      <xdr:col>7</xdr:col>
      <xdr:colOff>2437455</xdr:colOff>
      <xdr:row>1</xdr:row>
      <xdr:rowOff>111124</xdr:rowOff>
    </xdr:to>
    <xdr:pic>
      <xdr:nvPicPr>
        <xdr:cNvPr id="2" name="Afbeelding 1" descr="Plattelandscoaches | LaMi">
          <a:extLst>
            <a:ext uri="{FF2B5EF4-FFF2-40B4-BE49-F238E27FC236}">
              <a16:creationId xmlns:a16="http://schemas.microsoft.com/office/drawing/2014/main" id="{E59AAAD0-4F49-E64B-A876-740DE7A4D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2400" y="12700"/>
          <a:ext cx="154845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lokaleregelgeving.overheid.nl/CVDR674927/2" TargetMode="External"/><Relationship Id="rId7" Type="http://schemas.openxmlformats.org/officeDocument/2006/relationships/printerSettings" Target="../printerSettings/printerSettings1.bin"/><Relationship Id="rId2" Type="http://schemas.openxmlformats.org/officeDocument/2006/relationships/hyperlink" Target="https://lokaleregelgeving.overheid.nl/CVDR674927/2" TargetMode="External"/><Relationship Id="rId1" Type="http://schemas.openxmlformats.org/officeDocument/2006/relationships/hyperlink" Target="https://lokaleregelgeving.overheid.nl/CVDR674927/2" TargetMode="External"/><Relationship Id="rId6" Type="http://schemas.openxmlformats.org/officeDocument/2006/relationships/hyperlink" Target="https://lokaleregelgeving.overheid.nl/CVDR731616/1" TargetMode="External"/><Relationship Id="rId5" Type="http://schemas.openxmlformats.org/officeDocument/2006/relationships/hyperlink" Target="https://lokaleregelgeving.overheid.nl/CVDR731616/1" TargetMode="External"/><Relationship Id="rId4" Type="http://schemas.openxmlformats.org/officeDocument/2006/relationships/hyperlink" Target="https://lokaleregelgeving.overheid.nl/CVDR731616/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k/mkb-toet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rvo.nl/onderwerpen/subsidiespelregels/ezk/mkb-toet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rvo.nl/onderwerpen/subsidiespelregels/ezk/mkb-toet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rvo.nl/onderwerpen/subsidiespelregels/ezk/mkb-toet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rvo.nl/onderwerpen/subsidiespelregels/ezk/mkb-toet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C1F7-1C5A-4205-9DF9-074E9FFFEDF6}">
  <sheetPr>
    <tabColor theme="5" tint="0.79998168889431442"/>
  </sheetPr>
  <dimension ref="B1:S102"/>
  <sheetViews>
    <sheetView showGridLines="0" topLeftCell="B1" zoomScaleNormal="100" workbookViewId="0">
      <selection activeCell="C102" sqref="C102"/>
    </sheetView>
  </sheetViews>
  <sheetFormatPr defaultColWidth="9.140625" defaultRowHeight="14.25" x14ac:dyDescent="0.2"/>
  <cols>
    <col min="1" max="3" width="9.140625" style="150"/>
    <col min="4" max="4" width="11" style="150" customWidth="1"/>
    <col min="5" max="18" width="9.140625" style="150"/>
    <col min="19" max="19" width="43" style="150" customWidth="1"/>
    <col min="20" max="22" width="9.140625" style="150"/>
    <col min="23" max="23" width="57.28515625" style="150" customWidth="1"/>
    <col min="24" max="16384" width="9.140625" style="150"/>
  </cols>
  <sheetData>
    <row r="1" spans="2:19" ht="15" thickBot="1" x14ac:dyDescent="0.25"/>
    <row r="2" spans="2:19" ht="28.5" thickBot="1" x14ac:dyDescent="0.3">
      <c r="B2" s="309" t="s">
        <v>0</v>
      </c>
      <c r="C2" s="307"/>
      <c r="D2" s="308"/>
    </row>
    <row r="3" spans="2:19" ht="15" thickBot="1" x14ac:dyDescent="0.25"/>
    <row r="4" spans="2:19" ht="23.25" x14ac:dyDescent="0.35">
      <c r="B4" s="125" t="s">
        <v>314</v>
      </c>
      <c r="C4" s="126"/>
      <c r="D4" s="126"/>
      <c r="E4" s="126"/>
      <c r="F4" s="126"/>
      <c r="G4" s="126"/>
      <c r="H4" s="126"/>
      <c r="I4" s="126"/>
      <c r="J4" s="126"/>
      <c r="K4" s="126"/>
      <c r="L4" s="126"/>
      <c r="M4" s="126"/>
      <c r="N4" s="126"/>
      <c r="O4" s="151"/>
      <c r="P4" s="152"/>
      <c r="Q4" s="152"/>
      <c r="R4" s="152"/>
      <c r="S4" s="153"/>
    </row>
    <row r="5" spans="2:19" x14ac:dyDescent="0.2">
      <c r="B5" s="143" t="s">
        <v>1</v>
      </c>
      <c r="C5" s="138"/>
      <c r="D5" s="138"/>
      <c r="E5" s="138"/>
      <c r="F5" s="138"/>
      <c r="G5" s="138"/>
      <c r="H5" s="138"/>
      <c r="I5" s="138"/>
      <c r="J5" s="138"/>
      <c r="K5" s="138"/>
      <c r="L5" s="138"/>
      <c r="M5" s="138"/>
      <c r="N5" s="138"/>
      <c r="O5" s="138"/>
      <c r="P5" s="138"/>
      <c r="Q5" s="138"/>
      <c r="R5" s="138"/>
      <c r="S5" s="144"/>
    </row>
    <row r="6" spans="2:19" x14ac:dyDescent="0.2">
      <c r="B6" s="143" t="s">
        <v>2</v>
      </c>
      <c r="C6" s="138"/>
      <c r="D6" s="138"/>
      <c r="E6" s="138"/>
      <c r="F6" s="138"/>
      <c r="G6" s="138"/>
      <c r="H6" s="138"/>
      <c r="I6" s="138"/>
      <c r="J6" s="138"/>
      <c r="K6" s="138"/>
      <c r="L6" s="138"/>
      <c r="M6" s="138"/>
      <c r="N6" s="138"/>
      <c r="O6" s="138"/>
      <c r="P6" s="138"/>
      <c r="Q6" s="138"/>
      <c r="R6" s="138"/>
      <c r="S6" s="144"/>
    </row>
    <row r="7" spans="2:19" x14ac:dyDescent="0.2">
      <c r="B7" s="143"/>
      <c r="C7" s="146" t="s">
        <v>3</v>
      </c>
      <c r="D7" s="138"/>
      <c r="E7" s="138"/>
      <c r="F7" s="138"/>
      <c r="G7" s="138"/>
      <c r="H7" s="138"/>
      <c r="I7" s="138"/>
      <c r="J7" s="138"/>
      <c r="K7" s="138"/>
      <c r="L7" s="138"/>
      <c r="M7" s="138"/>
      <c r="N7" s="138"/>
      <c r="O7" s="138"/>
      <c r="P7" s="138"/>
      <c r="Q7" s="138"/>
      <c r="R7" s="138"/>
      <c r="S7" s="144"/>
    </row>
    <row r="8" spans="2:19" x14ac:dyDescent="0.2">
      <c r="B8" s="143"/>
      <c r="C8" s="146" t="s">
        <v>4</v>
      </c>
      <c r="D8" s="138"/>
      <c r="E8" s="138"/>
      <c r="F8" s="138"/>
      <c r="G8" s="138"/>
      <c r="H8" s="138"/>
      <c r="I8" s="138"/>
      <c r="J8" s="138"/>
      <c r="K8" s="138"/>
      <c r="L8" s="138"/>
      <c r="M8" s="138"/>
      <c r="N8" s="138"/>
      <c r="O8" s="138"/>
      <c r="P8" s="138"/>
      <c r="Q8" s="138"/>
      <c r="R8" s="138"/>
      <c r="S8" s="144"/>
    </row>
    <row r="9" spans="2:19" x14ac:dyDescent="0.2">
      <c r="B9" s="143"/>
      <c r="C9" s="146" t="s">
        <v>5</v>
      </c>
      <c r="D9" s="138"/>
      <c r="E9" s="138"/>
      <c r="F9" s="138"/>
      <c r="G9" s="138"/>
      <c r="H9" s="138"/>
      <c r="I9" s="138"/>
      <c r="J9" s="138"/>
      <c r="K9" s="138"/>
      <c r="L9" s="138"/>
      <c r="M9" s="138"/>
      <c r="N9" s="138"/>
      <c r="O9" s="138"/>
      <c r="P9" s="138"/>
      <c r="Q9" s="138"/>
      <c r="R9" s="138"/>
      <c r="S9" s="144"/>
    </row>
    <row r="10" spans="2:19" x14ac:dyDescent="0.2">
      <c r="B10" s="143"/>
      <c r="C10" s="146" t="s">
        <v>6</v>
      </c>
      <c r="D10" s="138"/>
      <c r="E10" s="138"/>
      <c r="F10" s="138"/>
      <c r="G10" s="138"/>
      <c r="H10" s="138"/>
      <c r="I10" s="138"/>
      <c r="J10" s="138"/>
      <c r="K10" s="138"/>
      <c r="L10" s="138"/>
      <c r="M10" s="138"/>
      <c r="N10" s="138"/>
      <c r="O10" s="138"/>
      <c r="P10" s="138"/>
      <c r="Q10" s="138"/>
      <c r="R10" s="138"/>
      <c r="S10" s="144"/>
    </row>
    <row r="11" spans="2:19" x14ac:dyDescent="0.2">
      <c r="B11" s="143"/>
      <c r="C11" s="146" t="s">
        <v>7</v>
      </c>
      <c r="D11" s="138"/>
      <c r="E11" s="138"/>
      <c r="F11" s="138"/>
      <c r="G11" s="138"/>
      <c r="H11" s="138"/>
      <c r="I11" s="138"/>
      <c r="J11" s="138"/>
      <c r="K11" s="138"/>
      <c r="L11" s="138"/>
      <c r="M11" s="138"/>
      <c r="N11" s="138"/>
      <c r="O11" s="138"/>
      <c r="P11" s="138"/>
      <c r="Q11" s="138"/>
      <c r="R11" s="138"/>
      <c r="S11" s="144"/>
    </row>
    <row r="12" spans="2:19" x14ac:dyDescent="0.2">
      <c r="B12" s="143"/>
      <c r="C12" s="146" t="s">
        <v>8</v>
      </c>
      <c r="D12" s="138"/>
      <c r="E12" s="138"/>
      <c r="F12" s="138"/>
      <c r="G12" s="138"/>
      <c r="H12" s="138"/>
      <c r="I12" s="138"/>
      <c r="J12" s="138"/>
      <c r="K12" s="138"/>
      <c r="L12" s="138"/>
      <c r="M12" s="138"/>
      <c r="N12" s="138"/>
      <c r="O12" s="138"/>
      <c r="P12" s="138"/>
      <c r="Q12" s="138"/>
      <c r="R12" s="138"/>
      <c r="S12" s="144"/>
    </row>
    <row r="13" spans="2:19" ht="15" thickBot="1" x14ac:dyDescent="0.25">
      <c r="B13" s="143"/>
      <c r="C13" s="146"/>
      <c r="D13" s="138"/>
      <c r="E13" s="138"/>
      <c r="F13" s="138"/>
      <c r="G13" s="138"/>
      <c r="H13" s="138"/>
      <c r="I13" s="138"/>
      <c r="J13" s="138"/>
      <c r="K13" s="138"/>
      <c r="L13" s="138"/>
      <c r="M13" s="138"/>
      <c r="N13" s="138"/>
      <c r="O13" s="138"/>
      <c r="P13" s="138"/>
      <c r="Q13" s="138"/>
      <c r="R13" s="138"/>
      <c r="S13" s="144"/>
    </row>
    <row r="14" spans="2:19" x14ac:dyDescent="0.2">
      <c r="B14" s="154" t="s">
        <v>9</v>
      </c>
      <c r="C14" s="155"/>
      <c r="D14" s="155"/>
      <c r="E14" s="155"/>
      <c r="F14" s="155"/>
      <c r="G14" s="155"/>
      <c r="H14" s="155"/>
      <c r="I14" s="155"/>
      <c r="J14" s="155"/>
      <c r="K14" s="155"/>
      <c r="L14" s="155"/>
      <c r="M14" s="155"/>
      <c r="N14" s="155"/>
      <c r="O14" s="155"/>
      <c r="P14" s="155"/>
      <c r="Q14" s="155"/>
      <c r="R14" s="155"/>
      <c r="S14" s="156"/>
    </row>
    <row r="15" spans="2:19" x14ac:dyDescent="0.2">
      <c r="B15" s="157" t="s">
        <v>10</v>
      </c>
      <c r="C15" s="158"/>
      <c r="D15" s="158"/>
      <c r="E15" s="158"/>
      <c r="F15" s="158"/>
      <c r="G15" s="158"/>
      <c r="H15" s="158"/>
      <c r="I15" s="158"/>
      <c r="J15" s="159"/>
      <c r="K15" s="159"/>
      <c r="L15" s="159"/>
      <c r="M15" s="159"/>
      <c r="N15" s="159"/>
      <c r="O15" s="159"/>
      <c r="P15" s="159"/>
      <c r="Q15" s="159"/>
      <c r="R15" s="159"/>
      <c r="S15" s="160"/>
    </row>
    <row r="16" spans="2:19" x14ac:dyDescent="0.2">
      <c r="B16" s="157" t="s">
        <v>11</v>
      </c>
      <c r="C16" s="158"/>
      <c r="D16" s="158"/>
      <c r="E16" s="158"/>
      <c r="F16" s="158"/>
      <c r="G16" s="158"/>
      <c r="H16" s="158"/>
      <c r="I16" s="158"/>
      <c r="J16" s="159"/>
      <c r="K16" s="159"/>
      <c r="L16" s="159"/>
      <c r="M16" s="159"/>
      <c r="N16" s="159"/>
      <c r="O16" s="159"/>
      <c r="P16" s="159"/>
      <c r="Q16" s="159"/>
      <c r="R16" s="159"/>
      <c r="S16" s="160"/>
    </row>
    <row r="17" spans="2:19" x14ac:dyDescent="0.2">
      <c r="B17" s="161" t="s">
        <v>12</v>
      </c>
      <c r="C17" s="158"/>
      <c r="D17" s="158"/>
      <c r="E17" s="158"/>
      <c r="F17" s="158"/>
      <c r="G17" s="158"/>
      <c r="H17" s="158"/>
      <c r="I17" s="158"/>
      <c r="J17" s="159"/>
      <c r="K17" s="159"/>
      <c r="L17" s="159"/>
      <c r="M17" s="159"/>
      <c r="N17" s="159"/>
      <c r="O17" s="159"/>
      <c r="P17" s="159"/>
      <c r="Q17" s="159"/>
      <c r="R17" s="159"/>
      <c r="S17" s="160"/>
    </row>
    <row r="18" spans="2:19" x14ac:dyDescent="0.2">
      <c r="B18" s="161" t="s">
        <v>13</v>
      </c>
      <c r="C18" s="158"/>
      <c r="D18" s="158"/>
      <c r="E18" s="158"/>
      <c r="F18" s="158"/>
      <c r="G18" s="158"/>
      <c r="H18" s="158"/>
      <c r="I18" s="158"/>
      <c r="J18" s="159"/>
      <c r="K18" s="159"/>
      <c r="L18" s="159"/>
      <c r="M18" s="159"/>
      <c r="N18" s="159"/>
      <c r="O18" s="159"/>
      <c r="P18" s="159"/>
      <c r="Q18" s="159"/>
      <c r="R18" s="159"/>
      <c r="S18" s="160"/>
    </row>
    <row r="19" spans="2:19" ht="15" thickBot="1" x14ac:dyDescent="0.25">
      <c r="B19" s="162"/>
      <c r="C19" s="163"/>
      <c r="D19" s="163"/>
      <c r="E19" s="163"/>
      <c r="F19" s="163"/>
      <c r="G19" s="163"/>
      <c r="H19" s="163"/>
      <c r="I19" s="163"/>
      <c r="J19" s="163"/>
      <c r="K19" s="163"/>
      <c r="L19" s="163"/>
      <c r="M19" s="163"/>
      <c r="N19" s="163"/>
      <c r="O19" s="163"/>
      <c r="P19" s="163"/>
      <c r="Q19" s="163"/>
      <c r="R19" s="163"/>
      <c r="S19" s="164"/>
    </row>
    <row r="20" spans="2:19" x14ac:dyDescent="0.2">
      <c r="B20" s="143" t="s">
        <v>14</v>
      </c>
      <c r="C20" s="138"/>
      <c r="D20" s="138"/>
      <c r="E20" s="138"/>
      <c r="F20" s="138"/>
      <c r="G20" s="138"/>
      <c r="H20" s="138"/>
      <c r="I20" s="138"/>
      <c r="J20" s="138"/>
      <c r="K20" s="138"/>
      <c r="L20" s="138"/>
      <c r="M20" s="138"/>
      <c r="N20" s="138"/>
      <c r="O20" s="138"/>
      <c r="P20" s="138"/>
      <c r="Q20" s="138"/>
      <c r="R20" s="165"/>
      <c r="S20" s="166"/>
    </row>
    <row r="21" spans="2:19" x14ac:dyDescent="0.2">
      <c r="B21" s="143" t="s">
        <v>15</v>
      </c>
      <c r="C21" s="138"/>
      <c r="D21" s="138"/>
      <c r="E21" s="165"/>
      <c r="F21" s="165"/>
      <c r="G21" s="165"/>
      <c r="H21" s="165"/>
      <c r="I21" s="165"/>
      <c r="J21" s="165"/>
      <c r="K21" s="165"/>
      <c r="L21" s="165"/>
      <c r="M21" s="165"/>
      <c r="N21" s="165"/>
      <c r="O21" s="165"/>
      <c r="P21" s="165"/>
      <c r="Q21" s="165"/>
      <c r="R21" s="165"/>
      <c r="S21" s="166"/>
    </row>
    <row r="22" spans="2:19" x14ac:dyDescent="0.2">
      <c r="B22" s="143" t="s">
        <v>16</v>
      </c>
      <c r="C22" s="138"/>
      <c r="D22" s="138"/>
      <c r="E22" s="165"/>
      <c r="F22" s="165"/>
      <c r="G22" s="165"/>
      <c r="H22" s="165"/>
      <c r="I22" s="165"/>
      <c r="J22" s="165"/>
      <c r="K22" s="165"/>
      <c r="L22" s="165"/>
      <c r="M22" s="165"/>
      <c r="N22" s="165"/>
      <c r="O22" s="165"/>
      <c r="P22" s="165"/>
      <c r="Q22" s="165"/>
      <c r="R22" s="165"/>
      <c r="S22" s="166"/>
    </row>
    <row r="23" spans="2:19" ht="15" thickBot="1" x14ac:dyDescent="0.25">
      <c r="B23" s="143"/>
      <c r="C23" s="138"/>
      <c r="D23" s="138"/>
      <c r="E23" s="138"/>
      <c r="F23" s="138"/>
      <c r="G23" s="138"/>
      <c r="H23" s="138"/>
      <c r="I23" s="138"/>
      <c r="J23" s="138"/>
      <c r="K23" s="138"/>
      <c r="L23" s="138"/>
      <c r="M23" s="138"/>
      <c r="N23" s="138"/>
      <c r="O23" s="138"/>
      <c r="P23" s="138"/>
      <c r="Q23" s="138"/>
      <c r="R23" s="138"/>
      <c r="S23" s="144"/>
    </row>
    <row r="24" spans="2:19" ht="18.75" thickBot="1" x14ac:dyDescent="0.3">
      <c r="B24" s="306" t="s">
        <v>17</v>
      </c>
      <c r="C24" s="307"/>
      <c r="D24" s="307"/>
      <c r="E24" s="307"/>
      <c r="F24" s="307"/>
      <c r="G24" s="307"/>
      <c r="H24" s="307"/>
      <c r="I24" s="307"/>
      <c r="J24" s="307"/>
      <c r="K24" s="307"/>
      <c r="L24" s="307"/>
      <c r="M24" s="307"/>
      <c r="N24" s="307"/>
      <c r="O24" s="307"/>
      <c r="P24" s="307"/>
      <c r="Q24" s="307"/>
      <c r="R24" s="307"/>
      <c r="S24" s="308"/>
    </row>
    <row r="25" spans="2:19" x14ac:dyDescent="0.2">
      <c r="B25" s="154" t="s">
        <v>9</v>
      </c>
      <c r="C25" s="155"/>
      <c r="D25" s="155"/>
      <c r="E25" s="155"/>
      <c r="F25" s="155"/>
      <c r="G25" s="155"/>
      <c r="H25" s="155"/>
      <c r="I25" s="155"/>
      <c r="J25" s="155"/>
      <c r="K25" s="155"/>
      <c r="L25" s="155"/>
      <c r="M25" s="155"/>
      <c r="N25" s="155"/>
      <c r="O25" s="155"/>
      <c r="P25" s="155"/>
      <c r="Q25" s="155"/>
      <c r="R25" s="155"/>
      <c r="S25" s="156"/>
    </row>
    <row r="26" spans="2:19" x14ac:dyDescent="0.2">
      <c r="B26" s="161" t="s">
        <v>18</v>
      </c>
      <c r="C26" s="158"/>
      <c r="D26" s="158"/>
      <c r="E26" s="158"/>
      <c r="F26" s="158"/>
      <c r="G26" s="158"/>
      <c r="H26" s="158"/>
      <c r="I26" s="158"/>
      <c r="J26" s="158"/>
      <c r="K26" s="158"/>
      <c r="L26" s="158"/>
      <c r="M26" s="158"/>
      <c r="N26" s="158"/>
      <c r="O26" s="158"/>
      <c r="P26" s="158"/>
      <c r="Q26" s="158"/>
      <c r="R26" s="158"/>
      <c r="S26" s="167"/>
    </row>
    <row r="27" spans="2:19" x14ac:dyDescent="0.2">
      <c r="B27" s="161" t="s">
        <v>19</v>
      </c>
      <c r="C27" s="158"/>
      <c r="D27" s="158"/>
      <c r="E27" s="158"/>
      <c r="F27" s="158"/>
      <c r="G27" s="158"/>
      <c r="H27" s="158"/>
      <c r="I27" s="158"/>
      <c r="J27" s="158"/>
      <c r="K27" s="158"/>
      <c r="L27" s="158"/>
      <c r="M27" s="158"/>
      <c r="N27" s="158"/>
      <c r="O27" s="158"/>
      <c r="P27" s="158"/>
      <c r="Q27" s="158"/>
      <c r="R27" s="158"/>
      <c r="S27" s="167"/>
    </row>
    <row r="28" spans="2:19" ht="15" thickBot="1" x14ac:dyDescent="0.25">
      <c r="B28" s="168"/>
      <c r="C28" s="169"/>
      <c r="D28" s="169"/>
      <c r="E28" s="169"/>
      <c r="F28" s="169"/>
      <c r="G28" s="169"/>
      <c r="H28" s="169"/>
      <c r="I28" s="169"/>
      <c r="J28" s="169"/>
      <c r="K28" s="169"/>
      <c r="L28" s="169"/>
      <c r="M28" s="169"/>
      <c r="N28" s="169"/>
      <c r="O28" s="169"/>
      <c r="P28" s="169"/>
      <c r="Q28" s="169"/>
      <c r="R28" s="169"/>
      <c r="S28" s="170"/>
    </row>
    <row r="29" spans="2:19" x14ac:dyDescent="0.2">
      <c r="B29" s="143" t="s">
        <v>20</v>
      </c>
      <c r="C29" s="138"/>
      <c r="D29" s="138"/>
      <c r="E29" s="138"/>
      <c r="F29" s="138"/>
      <c r="G29" s="138"/>
      <c r="H29" s="138"/>
      <c r="I29" s="138"/>
      <c r="J29" s="138"/>
      <c r="K29" s="138"/>
      <c r="L29" s="138"/>
      <c r="M29" s="138"/>
      <c r="N29" s="138"/>
      <c r="O29" s="138"/>
      <c r="P29" s="138"/>
      <c r="Q29" s="138"/>
      <c r="R29" s="138"/>
      <c r="S29" s="144"/>
    </row>
    <row r="30" spans="2:19" x14ac:dyDescent="0.2">
      <c r="B30" s="143" t="s">
        <v>21</v>
      </c>
      <c r="C30" s="138"/>
      <c r="D30" s="138"/>
      <c r="E30" s="138"/>
      <c r="F30" s="138"/>
      <c r="G30" s="138"/>
      <c r="H30" s="138"/>
      <c r="I30" s="138"/>
      <c r="J30" s="138"/>
      <c r="K30" s="138"/>
      <c r="L30" s="138"/>
      <c r="M30" s="138"/>
      <c r="N30" s="138"/>
      <c r="O30" s="138"/>
      <c r="P30" s="138"/>
      <c r="Q30" s="138"/>
      <c r="R30" s="138"/>
      <c r="S30" s="144"/>
    </row>
    <row r="31" spans="2:19" x14ac:dyDescent="0.2">
      <c r="B31" s="143" t="s">
        <v>22</v>
      </c>
      <c r="C31" s="138"/>
      <c r="D31" s="138"/>
      <c r="E31" s="138"/>
      <c r="F31" s="138"/>
      <c r="G31" s="138"/>
      <c r="H31" s="138"/>
      <c r="I31" s="138"/>
      <c r="J31" s="138"/>
      <c r="K31" s="138"/>
      <c r="L31" s="138"/>
      <c r="M31" s="138"/>
      <c r="N31" s="138"/>
      <c r="O31" s="138"/>
      <c r="P31" s="138"/>
      <c r="Q31" s="138"/>
      <c r="R31" s="138"/>
      <c r="S31" s="144"/>
    </row>
    <row r="32" spans="2:19" x14ac:dyDescent="0.2">
      <c r="B32" s="143" t="s">
        <v>23</v>
      </c>
      <c r="C32" s="138"/>
      <c r="D32" s="138"/>
      <c r="E32" s="138"/>
      <c r="F32" s="138"/>
      <c r="G32" s="138"/>
      <c r="H32" s="138"/>
      <c r="I32" s="138"/>
      <c r="J32" s="138"/>
      <c r="K32" s="138"/>
      <c r="L32" s="138"/>
      <c r="M32" s="138"/>
      <c r="N32" s="138"/>
      <c r="O32" s="138"/>
      <c r="P32" s="138"/>
      <c r="Q32" s="138"/>
      <c r="R32" s="138"/>
      <c r="S32" s="144"/>
    </row>
    <row r="33" spans="2:19" x14ac:dyDescent="0.2">
      <c r="B33" s="143"/>
      <c r="C33" s="138"/>
      <c r="D33" s="138"/>
      <c r="E33" s="138"/>
      <c r="F33" s="138"/>
      <c r="G33" s="138"/>
      <c r="H33" s="138"/>
      <c r="I33" s="138"/>
      <c r="J33" s="138"/>
      <c r="K33" s="138"/>
      <c r="L33" s="138"/>
      <c r="M33" s="138"/>
      <c r="N33" s="138"/>
      <c r="O33" s="138"/>
      <c r="P33" s="138"/>
      <c r="Q33" s="138"/>
      <c r="R33" s="138"/>
      <c r="S33" s="144"/>
    </row>
    <row r="34" spans="2:19" x14ac:dyDescent="0.2">
      <c r="B34" s="143" t="s">
        <v>24</v>
      </c>
      <c r="C34" s="138"/>
      <c r="D34" s="138"/>
      <c r="E34" s="138"/>
      <c r="F34" s="138"/>
      <c r="G34" s="138"/>
      <c r="H34" s="138"/>
      <c r="I34" s="138"/>
      <c r="J34" s="138"/>
      <c r="K34" s="138"/>
      <c r="L34" s="138"/>
      <c r="M34" s="138"/>
      <c r="N34" s="138"/>
      <c r="O34" s="138"/>
      <c r="P34" s="138"/>
      <c r="Q34" s="138"/>
      <c r="R34" s="138"/>
      <c r="S34" s="144"/>
    </row>
    <row r="35" spans="2:19" x14ac:dyDescent="0.2">
      <c r="B35" s="143" t="s">
        <v>25</v>
      </c>
      <c r="C35" s="138"/>
      <c r="D35" s="138"/>
      <c r="E35" s="138"/>
      <c r="F35" s="138"/>
      <c r="G35" s="138"/>
      <c r="H35" s="138"/>
      <c r="I35" s="138"/>
      <c r="J35" s="138"/>
      <c r="K35" s="138"/>
      <c r="L35" s="138"/>
      <c r="M35" s="138"/>
      <c r="N35" s="138"/>
      <c r="O35" s="138"/>
      <c r="P35" s="138"/>
      <c r="Q35" s="138"/>
      <c r="R35" s="138"/>
      <c r="S35" s="144"/>
    </row>
    <row r="36" spans="2:19" x14ac:dyDescent="0.2">
      <c r="B36" s="143"/>
      <c r="C36" s="138"/>
      <c r="D36" s="138"/>
      <c r="E36" s="138"/>
      <c r="F36" s="138"/>
      <c r="G36" s="138"/>
      <c r="H36" s="138"/>
      <c r="I36" s="138"/>
      <c r="J36" s="138"/>
      <c r="K36" s="138"/>
      <c r="L36" s="138"/>
      <c r="M36" s="138"/>
      <c r="N36" s="138"/>
      <c r="O36" s="138"/>
      <c r="P36" s="138"/>
      <c r="Q36" s="138"/>
      <c r="R36" s="138"/>
      <c r="S36" s="144"/>
    </row>
    <row r="37" spans="2:19" x14ac:dyDescent="0.2">
      <c r="B37" s="143"/>
      <c r="C37" s="171" t="s">
        <v>26</v>
      </c>
      <c r="D37" s="138"/>
      <c r="E37" s="138"/>
      <c r="F37" s="138"/>
      <c r="G37" s="138"/>
      <c r="H37" s="138"/>
      <c r="I37" s="138"/>
      <c r="J37" s="138"/>
      <c r="K37" s="138"/>
      <c r="L37" s="138"/>
      <c r="M37" s="138"/>
      <c r="N37" s="138"/>
      <c r="O37" s="138"/>
      <c r="P37" s="138"/>
      <c r="Q37" s="138"/>
      <c r="R37" s="138"/>
      <c r="S37" s="144"/>
    </row>
    <row r="38" spans="2:19" x14ac:dyDescent="0.2">
      <c r="B38" s="143"/>
      <c r="C38" s="172" t="s">
        <v>27</v>
      </c>
      <c r="D38" s="138"/>
      <c r="E38" s="138"/>
      <c r="F38" s="138"/>
      <c r="G38" s="138"/>
      <c r="H38" s="138"/>
      <c r="I38" s="138"/>
      <c r="J38" s="138"/>
      <c r="K38" s="138"/>
      <c r="L38" s="138"/>
      <c r="M38" s="138"/>
      <c r="N38" s="138"/>
      <c r="O38" s="138"/>
      <c r="P38" s="138"/>
      <c r="Q38" s="138"/>
      <c r="R38" s="138"/>
      <c r="S38" s="144"/>
    </row>
    <row r="39" spans="2:19" x14ac:dyDescent="0.2">
      <c r="B39" s="143"/>
      <c r="C39" s="165"/>
      <c r="D39" s="138" t="s">
        <v>28</v>
      </c>
      <c r="E39" s="138"/>
      <c r="F39" s="138"/>
      <c r="G39" s="138"/>
      <c r="H39" s="138"/>
      <c r="I39" s="138"/>
      <c r="J39" s="138"/>
      <c r="K39" s="138"/>
      <c r="L39" s="138"/>
      <c r="M39" s="138"/>
      <c r="N39" s="138"/>
      <c r="O39" s="138"/>
      <c r="P39" s="138"/>
      <c r="Q39" s="138"/>
      <c r="R39" s="138"/>
      <c r="S39" s="144"/>
    </row>
    <row r="40" spans="2:19" x14ac:dyDescent="0.2">
      <c r="B40" s="143"/>
      <c r="C40" s="172" t="s">
        <v>29</v>
      </c>
      <c r="D40" s="138"/>
      <c r="E40" s="138"/>
      <c r="F40" s="138"/>
      <c r="G40" s="138"/>
      <c r="H40" s="138"/>
      <c r="I40" s="138"/>
      <c r="J40" s="138"/>
      <c r="K40" s="138"/>
      <c r="L40" s="138"/>
      <c r="M40" s="138"/>
      <c r="N40" s="138"/>
      <c r="O40" s="138"/>
      <c r="P40" s="138"/>
      <c r="Q40" s="138"/>
      <c r="R40" s="138"/>
      <c r="S40" s="144"/>
    </row>
    <row r="41" spans="2:19" x14ac:dyDescent="0.2">
      <c r="B41" s="143"/>
      <c r="C41" s="138"/>
      <c r="D41" s="138" t="s">
        <v>30</v>
      </c>
      <c r="E41" s="138"/>
      <c r="F41" s="138"/>
      <c r="G41" s="138"/>
      <c r="H41" s="138"/>
      <c r="I41" s="138"/>
      <c r="J41" s="138"/>
      <c r="K41" s="138"/>
      <c r="L41" s="138"/>
      <c r="M41" s="138"/>
      <c r="N41" s="138"/>
      <c r="O41" s="138"/>
      <c r="P41" s="138"/>
      <c r="Q41" s="138"/>
      <c r="R41" s="138"/>
      <c r="S41" s="144"/>
    </row>
    <row r="42" spans="2:19" x14ac:dyDescent="0.2">
      <c r="B42" s="143"/>
      <c r="C42" s="173" t="s">
        <v>31</v>
      </c>
      <c r="D42" s="131"/>
      <c r="E42" s="131"/>
      <c r="F42" s="131"/>
      <c r="G42" s="131"/>
      <c r="H42" s="131"/>
      <c r="I42" s="131"/>
      <c r="J42" s="131"/>
      <c r="K42" s="131"/>
      <c r="L42" s="131"/>
      <c r="M42" s="131"/>
      <c r="N42" s="131"/>
      <c r="O42" s="131"/>
      <c r="P42" s="138"/>
      <c r="Q42" s="138"/>
      <c r="R42" s="138"/>
      <c r="S42" s="144"/>
    </row>
    <row r="43" spans="2:19" x14ac:dyDescent="0.2">
      <c r="B43" s="143"/>
      <c r="C43" s="131"/>
      <c r="D43" s="131" t="s">
        <v>32</v>
      </c>
      <c r="E43" s="131"/>
      <c r="F43" s="131"/>
      <c r="G43" s="131"/>
      <c r="H43" s="131"/>
      <c r="I43" s="131"/>
      <c r="J43" s="131"/>
      <c r="K43" s="131"/>
      <c r="L43" s="131"/>
      <c r="M43" s="131"/>
      <c r="N43" s="131"/>
      <c r="O43" s="131"/>
      <c r="P43" s="138"/>
      <c r="Q43" s="138"/>
      <c r="R43" s="138"/>
      <c r="S43" s="144"/>
    </row>
    <row r="44" spans="2:19" x14ac:dyDescent="0.2">
      <c r="B44" s="143"/>
      <c r="C44" s="172" t="s">
        <v>33</v>
      </c>
      <c r="D44" s="138"/>
      <c r="E44" s="138"/>
      <c r="F44" s="138"/>
      <c r="G44" s="138"/>
      <c r="H44" s="138"/>
      <c r="I44" s="138"/>
      <c r="J44" s="138"/>
      <c r="K44" s="138"/>
      <c r="L44" s="138"/>
      <c r="M44" s="138"/>
      <c r="N44" s="138"/>
      <c r="O44" s="138"/>
      <c r="P44" s="138"/>
      <c r="Q44" s="138"/>
      <c r="R44" s="138"/>
      <c r="S44" s="144"/>
    </row>
    <row r="45" spans="2:19" x14ac:dyDescent="0.2">
      <c r="B45" s="143"/>
      <c r="C45" s="138"/>
      <c r="D45" s="138" t="s">
        <v>34</v>
      </c>
      <c r="E45" s="138"/>
      <c r="F45" s="138"/>
      <c r="G45" s="138"/>
      <c r="H45" s="138"/>
      <c r="I45" s="138"/>
      <c r="J45" s="138"/>
      <c r="K45" s="138"/>
      <c r="L45" s="138"/>
      <c r="M45" s="138"/>
      <c r="N45" s="138"/>
      <c r="O45" s="138"/>
      <c r="P45" s="138"/>
      <c r="Q45" s="138"/>
      <c r="R45" s="138"/>
      <c r="S45" s="144"/>
    </row>
    <row r="46" spans="2:19" x14ac:dyDescent="0.2">
      <c r="B46" s="143"/>
      <c r="C46" s="138"/>
      <c r="D46" s="174" t="s">
        <v>35</v>
      </c>
      <c r="E46" s="138"/>
      <c r="F46" s="138"/>
      <c r="G46" s="138"/>
      <c r="H46" s="138"/>
      <c r="I46" s="138"/>
      <c r="J46" s="138"/>
      <c r="K46" s="138"/>
      <c r="L46" s="138"/>
      <c r="M46" s="138"/>
      <c r="N46" s="138"/>
      <c r="O46" s="138"/>
      <c r="P46" s="138"/>
      <c r="Q46" s="138"/>
      <c r="R46" s="138"/>
      <c r="S46" s="144"/>
    </row>
    <row r="47" spans="2:19" x14ac:dyDescent="0.2">
      <c r="B47" s="143"/>
      <c r="C47" s="138"/>
      <c r="D47" s="175" t="s">
        <v>36</v>
      </c>
      <c r="E47" s="145"/>
      <c r="F47" s="138"/>
      <c r="G47" s="138"/>
      <c r="H47" s="138"/>
      <c r="I47" s="138"/>
      <c r="J47" s="138"/>
      <c r="K47" s="138"/>
      <c r="L47" s="138"/>
      <c r="M47" s="138"/>
      <c r="N47" s="138"/>
      <c r="O47" s="138"/>
      <c r="P47" s="138"/>
      <c r="Q47" s="138"/>
      <c r="R47" s="138"/>
      <c r="S47" s="144"/>
    </row>
    <row r="48" spans="2:19" x14ac:dyDescent="0.2">
      <c r="B48" s="143"/>
      <c r="C48" s="138"/>
      <c r="D48" s="174" t="s">
        <v>37</v>
      </c>
      <c r="E48" s="138"/>
      <c r="F48" s="138"/>
      <c r="G48" s="138"/>
      <c r="H48" s="138"/>
      <c r="I48" s="138"/>
      <c r="J48" s="138"/>
      <c r="K48" s="138"/>
      <c r="L48" s="138"/>
      <c r="M48" s="138"/>
      <c r="N48" s="138"/>
      <c r="O48" s="138"/>
      <c r="P48" s="138"/>
      <c r="Q48" s="138"/>
      <c r="R48" s="138"/>
      <c r="S48" s="144"/>
    </row>
    <row r="49" spans="2:19" x14ac:dyDescent="0.2">
      <c r="B49" s="143"/>
      <c r="C49" s="138"/>
      <c r="D49" s="174" t="s">
        <v>38</v>
      </c>
      <c r="E49" s="138"/>
      <c r="F49" s="138"/>
      <c r="G49" s="138"/>
      <c r="H49" s="138"/>
      <c r="I49" s="138"/>
      <c r="J49" s="138"/>
      <c r="K49" s="138"/>
      <c r="L49" s="138"/>
      <c r="M49" s="138"/>
      <c r="N49" s="138"/>
      <c r="O49" s="138"/>
      <c r="P49" s="138"/>
      <c r="Q49" s="138"/>
      <c r="R49" s="138"/>
      <c r="S49" s="144"/>
    </row>
    <row r="50" spans="2:19" x14ac:dyDescent="0.2">
      <c r="B50" s="143"/>
      <c r="C50" s="138"/>
      <c r="D50" s="174" t="s">
        <v>39</v>
      </c>
      <c r="E50" s="138"/>
      <c r="F50" s="138"/>
      <c r="G50" s="138"/>
      <c r="H50" s="138"/>
      <c r="I50" s="138"/>
      <c r="J50" s="138"/>
      <c r="K50" s="138"/>
      <c r="L50" s="138"/>
      <c r="M50" s="138"/>
      <c r="N50" s="138"/>
      <c r="O50" s="138"/>
      <c r="P50" s="138"/>
      <c r="Q50" s="138"/>
      <c r="R50" s="138"/>
      <c r="S50" s="144"/>
    </row>
    <row r="51" spans="2:19" x14ac:dyDescent="0.2">
      <c r="B51" s="143"/>
      <c r="C51" s="138"/>
      <c r="D51" s="174" t="s">
        <v>40</v>
      </c>
      <c r="E51" s="138"/>
      <c r="F51" s="138"/>
      <c r="G51" s="138"/>
      <c r="H51" s="138"/>
      <c r="I51" s="138"/>
      <c r="J51" s="138"/>
      <c r="K51" s="138"/>
      <c r="L51" s="138"/>
      <c r="M51" s="138"/>
      <c r="N51" s="138"/>
      <c r="O51" s="138"/>
      <c r="P51" s="138"/>
      <c r="Q51" s="138"/>
      <c r="R51" s="138"/>
      <c r="S51" s="144"/>
    </row>
    <row r="52" spans="2:19" x14ac:dyDescent="0.2">
      <c r="B52" s="143"/>
      <c r="C52" s="138"/>
      <c r="D52" s="174" t="s">
        <v>41</v>
      </c>
      <c r="E52" s="138"/>
      <c r="F52" s="138"/>
      <c r="G52" s="138"/>
      <c r="H52" s="138"/>
      <c r="I52" s="138"/>
      <c r="J52" s="138"/>
      <c r="K52" s="138"/>
      <c r="L52" s="138"/>
      <c r="M52" s="138"/>
      <c r="N52" s="138"/>
      <c r="O52" s="138"/>
      <c r="P52" s="138"/>
      <c r="Q52" s="138"/>
      <c r="R52" s="138"/>
      <c r="S52" s="144"/>
    </row>
    <row r="53" spans="2:19" x14ac:dyDescent="0.2">
      <c r="B53" s="143"/>
      <c r="C53" s="172" t="s">
        <v>42</v>
      </c>
      <c r="D53" s="138"/>
      <c r="E53" s="138"/>
      <c r="F53" s="138"/>
      <c r="G53" s="138"/>
      <c r="H53" s="138"/>
      <c r="I53" s="138"/>
      <c r="J53" s="138"/>
      <c r="K53" s="138"/>
      <c r="L53" s="138"/>
      <c r="M53" s="138"/>
      <c r="N53" s="138"/>
      <c r="O53" s="138"/>
      <c r="P53" s="138"/>
      <c r="Q53" s="138"/>
      <c r="R53" s="138"/>
      <c r="S53" s="144"/>
    </row>
    <row r="54" spans="2:19" x14ac:dyDescent="0.2">
      <c r="B54" s="143"/>
      <c r="C54" s="138"/>
      <c r="D54" s="138" t="s">
        <v>43</v>
      </c>
      <c r="E54" s="138"/>
      <c r="F54" s="138"/>
      <c r="G54" s="138"/>
      <c r="H54" s="138"/>
      <c r="I54" s="138"/>
      <c r="J54" s="138"/>
      <c r="K54" s="138"/>
      <c r="L54" s="138"/>
      <c r="M54" s="138"/>
      <c r="N54" s="138"/>
      <c r="O54" s="138"/>
      <c r="P54" s="138"/>
      <c r="Q54" s="138"/>
      <c r="R54" s="138"/>
      <c r="S54" s="144"/>
    </row>
    <row r="55" spans="2:19" x14ac:dyDescent="0.2">
      <c r="B55" s="143"/>
      <c r="C55" s="138"/>
      <c r="D55" s="138" t="s">
        <v>44</v>
      </c>
      <c r="E55" s="138"/>
      <c r="F55" s="138"/>
      <c r="G55" s="138"/>
      <c r="H55" s="138"/>
      <c r="I55" s="138"/>
      <c r="J55" s="138"/>
      <c r="K55" s="138"/>
      <c r="L55" s="138"/>
      <c r="M55" s="138"/>
      <c r="N55" s="138"/>
      <c r="O55" s="138"/>
      <c r="P55" s="138"/>
      <c r="Q55" s="138"/>
      <c r="R55" s="138"/>
      <c r="S55" s="144"/>
    </row>
    <row r="56" spans="2:19" x14ac:dyDescent="0.2">
      <c r="B56" s="143"/>
      <c r="C56" s="172" t="s">
        <v>45</v>
      </c>
      <c r="D56" s="138"/>
      <c r="E56" s="138"/>
      <c r="F56" s="138"/>
      <c r="G56" s="138"/>
      <c r="H56" s="138"/>
      <c r="I56" s="138"/>
      <c r="J56" s="138"/>
      <c r="K56" s="138"/>
      <c r="L56" s="138"/>
      <c r="M56" s="138"/>
      <c r="N56" s="138"/>
      <c r="O56" s="138"/>
      <c r="P56" s="138"/>
      <c r="Q56" s="138"/>
      <c r="R56" s="138"/>
      <c r="S56" s="144"/>
    </row>
    <row r="57" spans="2:19" x14ac:dyDescent="0.2">
      <c r="B57" s="143"/>
      <c r="C57" s="165"/>
      <c r="D57" s="138" t="s">
        <v>46</v>
      </c>
      <c r="E57" s="138"/>
      <c r="F57" s="138"/>
      <c r="G57" s="138"/>
      <c r="H57" s="138"/>
      <c r="I57" s="138"/>
      <c r="J57" s="138"/>
      <c r="K57" s="138"/>
      <c r="L57" s="138"/>
      <c r="M57" s="138"/>
      <c r="N57" s="138"/>
      <c r="O57" s="138"/>
      <c r="P57" s="138"/>
      <c r="Q57" s="138"/>
      <c r="R57" s="138"/>
      <c r="S57" s="144"/>
    </row>
    <row r="58" spans="2:19" x14ac:dyDescent="0.2">
      <c r="B58" s="143"/>
      <c r="C58" s="172" t="s">
        <v>47</v>
      </c>
      <c r="D58" s="138"/>
      <c r="E58" s="138"/>
      <c r="F58" s="138"/>
      <c r="G58" s="138"/>
      <c r="H58" s="138"/>
      <c r="I58" s="138"/>
      <c r="J58" s="138"/>
      <c r="K58" s="138"/>
      <c r="L58" s="138"/>
      <c r="M58" s="138"/>
      <c r="N58" s="138"/>
      <c r="O58" s="138"/>
      <c r="P58" s="138"/>
      <c r="Q58" s="138"/>
      <c r="R58" s="138"/>
      <c r="S58" s="144"/>
    </row>
    <row r="59" spans="2:19" x14ac:dyDescent="0.2">
      <c r="B59" s="143"/>
      <c r="C59" s="138"/>
      <c r="D59" s="138" t="s">
        <v>48</v>
      </c>
      <c r="E59" s="138"/>
      <c r="F59" s="138"/>
      <c r="G59" s="138"/>
      <c r="H59" s="138"/>
      <c r="I59" s="138"/>
      <c r="J59" s="138"/>
      <c r="K59" s="138"/>
      <c r="L59" s="138"/>
      <c r="M59" s="138"/>
      <c r="N59" s="138"/>
      <c r="O59" s="138"/>
      <c r="P59" s="138"/>
      <c r="Q59" s="138"/>
      <c r="R59" s="138"/>
      <c r="S59" s="144"/>
    </row>
    <row r="60" spans="2:19" x14ac:dyDescent="0.2">
      <c r="B60" s="143"/>
      <c r="C60" s="138"/>
      <c r="D60" s="138" t="s">
        <v>49</v>
      </c>
      <c r="E60" s="138"/>
      <c r="F60" s="138"/>
      <c r="G60" s="138"/>
      <c r="H60" s="138"/>
      <c r="I60" s="138"/>
      <c r="J60" s="138"/>
      <c r="K60" s="138"/>
      <c r="L60" s="138"/>
      <c r="M60" s="138"/>
      <c r="N60" s="138"/>
      <c r="O60" s="138"/>
      <c r="P60" s="138"/>
      <c r="Q60" s="138"/>
      <c r="R60" s="138"/>
      <c r="S60" s="144"/>
    </row>
    <row r="61" spans="2:19" x14ac:dyDescent="0.2">
      <c r="B61" s="143"/>
      <c r="C61" s="138"/>
      <c r="D61" s="165" t="s">
        <v>50</v>
      </c>
      <c r="E61" s="138" t="s">
        <v>51</v>
      </c>
      <c r="F61" s="138"/>
      <c r="G61" s="138"/>
      <c r="H61" s="138"/>
      <c r="I61" s="138"/>
      <c r="J61" s="138"/>
      <c r="K61" s="138"/>
      <c r="L61" s="138"/>
      <c r="M61" s="138"/>
      <c r="N61" s="138"/>
      <c r="O61" s="138"/>
      <c r="P61" s="138"/>
      <c r="Q61" s="138"/>
      <c r="R61" s="138"/>
      <c r="S61" s="144"/>
    </row>
    <row r="62" spans="2:19" x14ac:dyDescent="0.2">
      <c r="B62" s="143"/>
      <c r="C62" s="138"/>
      <c r="D62" s="165" t="s">
        <v>52</v>
      </c>
      <c r="E62" s="138" t="s">
        <v>53</v>
      </c>
      <c r="F62" s="138"/>
      <c r="G62" s="138"/>
      <c r="H62" s="138"/>
      <c r="I62" s="138"/>
      <c r="J62" s="138"/>
      <c r="K62" s="138"/>
      <c r="L62" s="138"/>
      <c r="M62" s="138"/>
      <c r="N62" s="138"/>
      <c r="O62" s="138"/>
      <c r="P62" s="138"/>
      <c r="Q62" s="138"/>
      <c r="R62" s="138"/>
      <c r="S62" s="144"/>
    </row>
    <row r="63" spans="2:19" x14ac:dyDescent="0.2">
      <c r="B63" s="143"/>
      <c r="C63" s="138"/>
      <c r="D63" s="165"/>
      <c r="E63" s="138" t="s">
        <v>54</v>
      </c>
      <c r="F63" s="138"/>
      <c r="G63" s="138"/>
      <c r="H63" s="138"/>
      <c r="I63" s="138"/>
      <c r="J63" s="138"/>
      <c r="K63" s="138"/>
      <c r="L63" s="138"/>
      <c r="M63" s="138"/>
      <c r="N63" s="138"/>
      <c r="O63" s="138"/>
      <c r="P63" s="138"/>
      <c r="Q63" s="138"/>
      <c r="R63" s="138"/>
      <c r="S63" s="144"/>
    </row>
    <row r="64" spans="2:19" x14ac:dyDescent="0.2">
      <c r="B64" s="143"/>
      <c r="C64" s="172" t="s">
        <v>55</v>
      </c>
      <c r="D64" s="138"/>
      <c r="E64" s="165"/>
      <c r="F64" s="138"/>
      <c r="G64" s="138"/>
      <c r="H64" s="138"/>
      <c r="I64" s="138"/>
      <c r="J64" s="138"/>
      <c r="K64" s="138"/>
      <c r="L64" s="138"/>
      <c r="M64" s="138"/>
      <c r="N64" s="138"/>
      <c r="O64" s="138"/>
      <c r="P64" s="138"/>
      <c r="Q64" s="138"/>
      <c r="R64" s="138"/>
      <c r="S64" s="144"/>
    </row>
    <row r="65" spans="2:19" x14ac:dyDescent="0.2">
      <c r="B65" s="143"/>
      <c r="C65" s="138"/>
      <c r="D65" s="138" t="s">
        <v>56</v>
      </c>
      <c r="E65" s="165"/>
      <c r="F65" s="138"/>
      <c r="G65" s="138"/>
      <c r="H65" s="138"/>
      <c r="I65" s="138"/>
      <c r="J65" s="138"/>
      <c r="K65" s="138"/>
      <c r="L65" s="138"/>
      <c r="M65" s="138"/>
      <c r="N65" s="138"/>
      <c r="O65" s="138"/>
      <c r="P65" s="138"/>
      <c r="Q65" s="138"/>
      <c r="R65" s="138"/>
      <c r="S65" s="144"/>
    </row>
    <row r="66" spans="2:19" x14ac:dyDescent="0.2">
      <c r="B66" s="143"/>
      <c r="C66" s="172" t="s">
        <v>57</v>
      </c>
      <c r="D66" s="138"/>
      <c r="E66" s="138"/>
      <c r="F66" s="138"/>
      <c r="G66" s="138"/>
      <c r="H66" s="138"/>
      <c r="I66" s="138"/>
      <c r="J66" s="138"/>
      <c r="K66" s="138"/>
      <c r="L66" s="138"/>
      <c r="M66" s="138"/>
      <c r="N66" s="138"/>
      <c r="O66" s="138"/>
      <c r="P66" s="138"/>
      <c r="Q66" s="138"/>
      <c r="R66" s="138"/>
      <c r="S66" s="144"/>
    </row>
    <row r="67" spans="2:19" x14ac:dyDescent="0.2">
      <c r="B67" s="143"/>
      <c r="C67" s="138"/>
      <c r="D67" s="138" t="s">
        <v>58</v>
      </c>
      <c r="E67" s="138"/>
      <c r="F67" s="138"/>
      <c r="G67" s="138"/>
      <c r="H67" s="138"/>
      <c r="I67" s="138"/>
      <c r="J67" s="138"/>
      <c r="K67" s="138"/>
      <c r="L67" s="138"/>
      <c r="M67" s="138"/>
      <c r="N67" s="138"/>
      <c r="O67" s="138"/>
      <c r="P67" s="138"/>
      <c r="Q67" s="138"/>
      <c r="R67" s="138"/>
      <c r="S67" s="144"/>
    </row>
    <row r="68" spans="2:19" x14ac:dyDescent="0.2">
      <c r="B68" s="143"/>
      <c r="C68" s="172" t="s">
        <v>59</v>
      </c>
      <c r="D68" s="138"/>
      <c r="E68" s="138"/>
      <c r="F68" s="138"/>
      <c r="G68" s="138"/>
      <c r="H68" s="138"/>
      <c r="I68" s="138"/>
      <c r="J68" s="138"/>
      <c r="K68" s="138"/>
      <c r="L68" s="138"/>
      <c r="M68" s="138"/>
      <c r="N68" s="138"/>
      <c r="O68" s="138"/>
      <c r="P68" s="138"/>
      <c r="Q68" s="138"/>
      <c r="R68" s="138"/>
      <c r="S68" s="144"/>
    </row>
    <row r="69" spans="2:19" x14ac:dyDescent="0.2">
      <c r="B69" s="143"/>
      <c r="C69" s="138"/>
      <c r="D69" s="138" t="s">
        <v>60</v>
      </c>
      <c r="E69" s="138"/>
      <c r="F69" s="138"/>
      <c r="G69" s="138"/>
      <c r="H69" s="138"/>
      <c r="I69" s="138"/>
      <c r="J69" s="138"/>
      <c r="K69" s="138"/>
      <c r="L69" s="138"/>
      <c r="M69" s="138"/>
      <c r="N69" s="138"/>
      <c r="O69" s="138"/>
      <c r="P69" s="138"/>
      <c r="Q69" s="138"/>
      <c r="R69" s="138"/>
      <c r="S69" s="144"/>
    </row>
    <row r="70" spans="2:19" x14ac:dyDescent="0.2">
      <c r="B70" s="143"/>
      <c r="C70" s="138"/>
      <c r="D70" s="138" t="s">
        <v>61</v>
      </c>
      <c r="E70" s="138"/>
      <c r="F70" s="138"/>
      <c r="G70" s="138"/>
      <c r="H70" s="138"/>
      <c r="I70" s="138"/>
      <c r="J70" s="138"/>
      <c r="K70" s="138"/>
      <c r="L70" s="138"/>
      <c r="M70" s="138"/>
      <c r="N70" s="138"/>
      <c r="O70" s="138"/>
      <c r="P70" s="138"/>
      <c r="Q70" s="138"/>
      <c r="R70" s="138"/>
      <c r="S70" s="144"/>
    </row>
    <row r="71" spans="2:19" x14ac:dyDescent="0.2">
      <c r="B71" s="143"/>
      <c r="C71" s="172" t="s">
        <v>62</v>
      </c>
      <c r="D71" s="138"/>
      <c r="E71" s="138"/>
      <c r="F71" s="138"/>
      <c r="G71" s="138"/>
      <c r="H71" s="138"/>
      <c r="I71" s="138"/>
      <c r="J71" s="138"/>
      <c r="K71" s="138"/>
      <c r="L71" s="138"/>
      <c r="M71" s="138"/>
      <c r="N71" s="138"/>
      <c r="O71" s="138"/>
      <c r="P71" s="138"/>
      <c r="Q71" s="138"/>
      <c r="R71" s="138"/>
      <c r="S71" s="144"/>
    </row>
    <row r="72" spans="2:19" x14ac:dyDescent="0.2">
      <c r="B72" s="143"/>
      <c r="C72" s="138"/>
      <c r="D72" s="138" t="s">
        <v>63</v>
      </c>
      <c r="E72" s="138"/>
      <c r="F72" s="138"/>
      <c r="G72" s="138"/>
      <c r="H72" s="138"/>
      <c r="I72" s="138"/>
      <c r="J72" s="138"/>
      <c r="K72" s="138"/>
      <c r="L72" s="138"/>
      <c r="M72" s="138"/>
      <c r="N72" s="138"/>
      <c r="O72" s="138"/>
      <c r="P72" s="138"/>
      <c r="Q72" s="138"/>
      <c r="R72" s="138"/>
      <c r="S72" s="144"/>
    </row>
    <row r="73" spans="2:19" x14ac:dyDescent="0.2">
      <c r="B73" s="143"/>
      <c r="C73" s="138"/>
      <c r="D73" s="138"/>
      <c r="E73" s="138"/>
      <c r="F73" s="138"/>
      <c r="G73" s="138"/>
      <c r="H73" s="138"/>
      <c r="I73" s="138"/>
      <c r="J73" s="138"/>
      <c r="K73" s="138"/>
      <c r="L73" s="138"/>
      <c r="M73" s="138"/>
      <c r="N73" s="138"/>
      <c r="O73" s="138"/>
      <c r="P73" s="138"/>
      <c r="Q73" s="138"/>
      <c r="R73" s="138"/>
      <c r="S73" s="144"/>
    </row>
    <row r="74" spans="2:19" x14ac:dyDescent="0.2">
      <c r="B74" s="143"/>
      <c r="C74" s="171" t="s">
        <v>64</v>
      </c>
      <c r="D74" s="171"/>
      <c r="E74" s="171"/>
      <c r="F74" s="171"/>
      <c r="G74" s="171"/>
      <c r="H74" s="138"/>
      <c r="I74" s="138"/>
      <c r="J74" s="138"/>
      <c r="K74" s="138"/>
      <c r="L74" s="138"/>
      <c r="M74" s="138"/>
      <c r="N74" s="138"/>
      <c r="O74" s="138"/>
      <c r="P74" s="138"/>
      <c r="Q74" s="138"/>
      <c r="R74" s="138"/>
      <c r="S74" s="144"/>
    </row>
    <row r="75" spans="2:19" x14ac:dyDescent="0.2">
      <c r="B75" s="143"/>
      <c r="D75" s="138" t="s">
        <v>65</v>
      </c>
      <c r="E75" s="138"/>
      <c r="F75" s="138"/>
      <c r="G75" s="138"/>
      <c r="H75" s="138"/>
      <c r="I75" s="138"/>
      <c r="J75" s="138"/>
      <c r="K75" s="138"/>
      <c r="L75" s="138"/>
      <c r="M75" s="138"/>
      <c r="N75" s="138"/>
      <c r="O75" s="138"/>
      <c r="P75" s="138"/>
      <c r="Q75" s="138"/>
      <c r="R75" s="138"/>
      <c r="S75" s="144"/>
    </row>
    <row r="76" spans="2:19" ht="15" thickBot="1" x14ac:dyDescent="0.25">
      <c r="B76" s="143"/>
      <c r="D76" s="138" t="s">
        <v>66</v>
      </c>
      <c r="E76" s="138"/>
      <c r="F76" s="138"/>
      <c r="G76" s="138"/>
      <c r="H76" s="138"/>
      <c r="I76" s="138"/>
      <c r="J76" s="138"/>
      <c r="K76" s="138"/>
      <c r="L76" s="138"/>
      <c r="M76" s="138"/>
      <c r="N76" s="138"/>
      <c r="O76" s="138"/>
      <c r="P76" s="138"/>
      <c r="Q76" s="138"/>
      <c r="R76" s="138"/>
      <c r="S76" s="144"/>
    </row>
    <row r="77" spans="2:19" ht="18.75" thickBot="1" x14ac:dyDescent="0.3">
      <c r="B77" s="306" t="s">
        <v>67</v>
      </c>
      <c r="C77" s="307"/>
      <c r="D77" s="307"/>
      <c r="E77" s="307"/>
      <c r="F77" s="307"/>
      <c r="G77" s="307"/>
      <c r="H77" s="307"/>
      <c r="I77" s="307"/>
      <c r="J77" s="307"/>
      <c r="K77" s="307"/>
      <c r="L77" s="307"/>
      <c r="M77" s="307"/>
      <c r="N77" s="307"/>
      <c r="O77" s="307"/>
      <c r="P77" s="307"/>
      <c r="Q77" s="307"/>
      <c r="R77" s="307"/>
      <c r="S77" s="308"/>
    </row>
    <row r="78" spans="2:19" x14ac:dyDescent="0.2">
      <c r="B78" s="143"/>
      <c r="C78" s="138" t="s">
        <v>68</v>
      </c>
      <c r="D78" s="138"/>
      <c r="E78" s="138"/>
      <c r="F78" s="138"/>
      <c r="G78" s="138"/>
      <c r="H78" s="138"/>
      <c r="I78" s="138"/>
      <c r="J78" s="138"/>
      <c r="K78" s="138"/>
      <c r="L78" s="138"/>
      <c r="M78" s="138"/>
      <c r="N78" s="138"/>
      <c r="O78" s="138"/>
      <c r="P78" s="138"/>
      <c r="Q78" s="138"/>
      <c r="R78" s="138"/>
      <c r="S78" s="144"/>
    </row>
    <row r="79" spans="2:19" x14ac:dyDescent="0.2">
      <c r="B79" s="143"/>
      <c r="C79" s="138" t="s">
        <v>69</v>
      </c>
      <c r="D79" s="138"/>
      <c r="E79" s="138"/>
      <c r="F79" s="138"/>
      <c r="G79" s="138"/>
      <c r="H79" s="138"/>
      <c r="I79" s="138"/>
      <c r="J79" s="138"/>
      <c r="K79" s="138"/>
      <c r="L79" s="138"/>
      <c r="M79" s="138"/>
      <c r="N79" s="138"/>
      <c r="O79" s="138"/>
      <c r="P79" s="138"/>
      <c r="Q79" s="138"/>
      <c r="R79" s="138"/>
      <c r="S79" s="144"/>
    </row>
    <row r="80" spans="2:19" x14ac:dyDescent="0.2">
      <c r="B80" s="143"/>
      <c r="C80" s="138" t="s">
        <v>70</v>
      </c>
      <c r="D80" s="138"/>
      <c r="E80" s="138"/>
      <c r="F80" s="138"/>
      <c r="G80" s="138"/>
      <c r="H80" s="138"/>
      <c r="I80" s="138"/>
      <c r="J80" s="138"/>
      <c r="K80" s="138"/>
      <c r="L80" s="138"/>
      <c r="M80" s="138"/>
      <c r="N80" s="138"/>
      <c r="O80" s="138"/>
      <c r="P80" s="138"/>
      <c r="Q80" s="138"/>
      <c r="R80" s="138"/>
      <c r="S80" s="144"/>
    </row>
    <row r="81" spans="2:19" ht="15" thickBot="1" x14ac:dyDescent="0.25">
      <c r="B81" s="143"/>
      <c r="C81" s="138"/>
      <c r="D81" s="138"/>
      <c r="E81" s="138"/>
      <c r="F81" s="138"/>
      <c r="G81" s="138"/>
      <c r="H81" s="138"/>
      <c r="I81" s="138"/>
      <c r="J81" s="138"/>
      <c r="K81" s="138"/>
      <c r="L81" s="138"/>
      <c r="M81" s="138"/>
      <c r="N81" s="138"/>
      <c r="O81" s="138"/>
      <c r="P81" s="138"/>
      <c r="Q81" s="138"/>
      <c r="R81" s="138"/>
      <c r="S81" s="144"/>
    </row>
    <row r="82" spans="2:19" ht="18.75" thickBot="1" x14ac:dyDescent="0.3">
      <c r="B82" s="306" t="s">
        <v>279</v>
      </c>
      <c r="C82" s="307"/>
      <c r="D82" s="307"/>
      <c r="E82" s="307"/>
      <c r="F82" s="307"/>
      <c r="G82" s="307"/>
      <c r="H82" s="307"/>
      <c r="I82" s="307"/>
      <c r="J82" s="307"/>
      <c r="K82" s="307"/>
      <c r="L82" s="307"/>
      <c r="M82" s="307"/>
      <c r="N82" s="307"/>
      <c r="O82" s="307"/>
      <c r="P82" s="307"/>
      <c r="Q82" s="307"/>
      <c r="R82" s="307"/>
      <c r="S82" s="308"/>
    </row>
    <row r="83" spans="2:19" x14ac:dyDescent="0.2">
      <c r="B83" s="143"/>
      <c r="C83" s="138" t="s">
        <v>280</v>
      </c>
      <c r="D83" s="138"/>
      <c r="E83" s="138"/>
      <c r="F83" s="138"/>
      <c r="G83" s="138"/>
      <c r="H83" s="138"/>
      <c r="I83" s="138"/>
      <c r="J83" s="138"/>
      <c r="K83" s="138"/>
      <c r="L83" s="138"/>
      <c r="M83" s="138"/>
      <c r="N83" s="138"/>
      <c r="O83" s="138"/>
      <c r="P83" s="138"/>
      <c r="Q83" s="138"/>
      <c r="R83" s="138"/>
      <c r="S83" s="144"/>
    </row>
    <row r="84" spans="2:19" x14ac:dyDescent="0.2">
      <c r="B84" s="143"/>
      <c r="C84" s="138" t="s">
        <v>71</v>
      </c>
      <c r="D84" s="138"/>
      <c r="E84" s="138"/>
      <c r="F84" s="138"/>
      <c r="G84" s="138"/>
      <c r="H84" s="138"/>
      <c r="I84" s="138"/>
      <c r="J84" s="138"/>
      <c r="K84" s="138"/>
      <c r="L84" s="138"/>
      <c r="M84" s="138"/>
      <c r="N84" s="138"/>
      <c r="O84" s="138"/>
      <c r="P84" s="138"/>
      <c r="Q84" s="138"/>
      <c r="R84" s="138"/>
      <c r="S84" s="144"/>
    </row>
    <row r="85" spans="2:19" x14ac:dyDescent="0.2">
      <c r="B85" s="143"/>
      <c r="C85" s="138" t="s">
        <v>72</v>
      </c>
      <c r="D85" s="138"/>
      <c r="E85" s="138"/>
      <c r="F85" s="138"/>
      <c r="G85" s="138"/>
      <c r="H85" s="138"/>
      <c r="I85" s="138"/>
      <c r="J85" s="138"/>
      <c r="K85" s="138"/>
      <c r="L85" s="138"/>
      <c r="M85" s="138"/>
      <c r="N85" s="138"/>
      <c r="O85" s="138"/>
      <c r="P85" s="138"/>
      <c r="Q85" s="138"/>
      <c r="R85" s="138"/>
      <c r="S85" s="144"/>
    </row>
    <row r="86" spans="2:19" x14ac:dyDescent="0.2">
      <c r="B86" s="143"/>
      <c r="C86" s="138" t="s">
        <v>73</v>
      </c>
      <c r="D86" s="138"/>
      <c r="E86" s="138"/>
      <c r="F86" s="138"/>
      <c r="G86" s="138"/>
      <c r="H86" s="138"/>
      <c r="I86" s="138"/>
      <c r="J86" s="138"/>
      <c r="K86" s="138"/>
      <c r="L86" s="138"/>
      <c r="M86" s="138"/>
      <c r="N86" s="138"/>
      <c r="O86" s="138"/>
      <c r="P86" s="138"/>
      <c r="Q86" s="138"/>
      <c r="R86" s="138"/>
      <c r="S86" s="144"/>
    </row>
    <row r="87" spans="2:19" ht="15" thickBot="1" x14ac:dyDescent="0.25">
      <c r="B87" s="143"/>
      <c r="C87" s="138"/>
      <c r="D87" s="138"/>
      <c r="E87" s="138"/>
      <c r="F87" s="138"/>
      <c r="G87" s="138"/>
      <c r="H87" s="138"/>
      <c r="I87" s="138"/>
      <c r="J87" s="138"/>
      <c r="K87" s="138"/>
      <c r="L87" s="138"/>
      <c r="M87" s="138"/>
      <c r="N87" s="138"/>
      <c r="O87" s="138"/>
      <c r="P87" s="138"/>
      <c r="Q87" s="138"/>
      <c r="R87" s="138"/>
      <c r="S87" s="144"/>
    </row>
    <row r="88" spans="2:19" ht="18.75" thickBot="1" x14ac:dyDescent="0.3">
      <c r="B88" s="306" t="s">
        <v>74</v>
      </c>
      <c r="C88" s="307"/>
      <c r="D88" s="307"/>
      <c r="E88" s="307"/>
      <c r="F88" s="307"/>
      <c r="G88" s="307"/>
      <c r="H88" s="307"/>
      <c r="I88" s="307"/>
      <c r="J88" s="307"/>
      <c r="K88" s="307"/>
      <c r="L88" s="307"/>
      <c r="M88" s="307"/>
      <c r="N88" s="307"/>
      <c r="O88" s="307"/>
      <c r="P88" s="307"/>
      <c r="Q88" s="307"/>
      <c r="R88" s="307"/>
      <c r="S88" s="308"/>
    </row>
    <row r="89" spans="2:19" x14ac:dyDescent="0.2">
      <c r="B89" s="143"/>
      <c r="C89" s="138" t="s">
        <v>75</v>
      </c>
      <c r="D89" s="138"/>
      <c r="E89" s="138"/>
      <c r="F89" s="138"/>
      <c r="G89" s="138"/>
      <c r="H89" s="138"/>
      <c r="I89" s="138"/>
      <c r="J89" s="138"/>
      <c r="K89" s="138"/>
      <c r="L89" s="138"/>
      <c r="M89" s="138"/>
      <c r="N89" s="138"/>
      <c r="O89" s="138"/>
      <c r="P89" s="138"/>
      <c r="Q89" s="138"/>
      <c r="R89" s="138"/>
      <c r="S89" s="144"/>
    </row>
    <row r="90" spans="2:19" x14ac:dyDescent="0.2">
      <c r="B90" s="143"/>
      <c r="C90" s="138" t="s">
        <v>76</v>
      </c>
      <c r="D90" s="138"/>
      <c r="E90" s="138"/>
      <c r="F90" s="138"/>
      <c r="G90" s="138"/>
      <c r="H90" s="138"/>
      <c r="I90" s="138"/>
      <c r="J90" s="138"/>
      <c r="K90" s="138"/>
      <c r="L90" s="138"/>
      <c r="M90" s="138"/>
      <c r="N90" s="138"/>
      <c r="O90" s="138"/>
      <c r="P90" s="138"/>
      <c r="Q90" s="138"/>
      <c r="R90" s="138"/>
      <c r="S90" s="144"/>
    </row>
    <row r="91" spans="2:19" ht="15" thickBot="1" x14ac:dyDescent="0.25">
      <c r="B91" s="147"/>
      <c r="C91" s="148"/>
      <c r="D91" s="148"/>
      <c r="E91" s="148"/>
      <c r="F91" s="148"/>
      <c r="G91" s="148"/>
      <c r="H91" s="148"/>
      <c r="I91" s="148"/>
      <c r="J91" s="148"/>
      <c r="K91" s="148"/>
      <c r="L91" s="148"/>
      <c r="M91" s="148"/>
      <c r="N91" s="148"/>
      <c r="O91" s="148"/>
      <c r="P91" s="148"/>
      <c r="Q91" s="148"/>
      <c r="R91" s="148"/>
      <c r="S91" s="149"/>
    </row>
    <row r="92" spans="2:19" ht="18.75" thickBot="1" x14ac:dyDescent="0.3">
      <c r="B92" s="306" t="s">
        <v>77</v>
      </c>
      <c r="C92" s="307"/>
      <c r="D92" s="307"/>
      <c r="E92" s="307"/>
      <c r="F92" s="307"/>
      <c r="G92" s="307"/>
      <c r="H92" s="307"/>
      <c r="I92" s="307"/>
      <c r="J92" s="307"/>
      <c r="K92" s="307"/>
      <c r="L92" s="307"/>
      <c r="M92" s="307"/>
      <c r="N92" s="307"/>
      <c r="O92" s="307"/>
      <c r="P92" s="307"/>
      <c r="Q92" s="307"/>
      <c r="R92" s="307"/>
      <c r="S92" s="308"/>
    </row>
    <row r="93" spans="2:19" x14ac:dyDescent="0.2">
      <c r="B93" s="143"/>
      <c r="C93" s="138" t="s">
        <v>78</v>
      </c>
      <c r="D93" s="138"/>
      <c r="E93" s="138"/>
      <c r="F93" s="138"/>
      <c r="G93" s="138"/>
      <c r="H93" s="138"/>
      <c r="I93" s="138"/>
      <c r="J93" s="138"/>
      <c r="K93" s="138"/>
      <c r="L93" s="138"/>
      <c r="M93" s="138"/>
      <c r="N93" s="138"/>
      <c r="O93" s="138"/>
      <c r="P93" s="138"/>
      <c r="Q93" s="138"/>
      <c r="R93" s="138"/>
      <c r="S93" s="144"/>
    </row>
    <row r="94" spans="2:19" x14ac:dyDescent="0.2">
      <c r="B94" s="143"/>
      <c r="C94" s="138" t="s">
        <v>79</v>
      </c>
      <c r="D94" s="138"/>
      <c r="E94" s="138"/>
      <c r="F94" s="138"/>
      <c r="G94" s="138"/>
      <c r="H94" s="138"/>
      <c r="I94" s="138"/>
      <c r="J94" s="138"/>
      <c r="K94" s="138"/>
      <c r="L94" s="138"/>
      <c r="M94" s="138"/>
      <c r="N94" s="138"/>
      <c r="O94" s="138"/>
      <c r="P94" s="138"/>
      <c r="Q94" s="138"/>
      <c r="R94" s="138"/>
      <c r="S94" s="144"/>
    </row>
    <row r="95" spans="2:19" x14ac:dyDescent="0.2">
      <c r="B95" s="143"/>
      <c r="C95" s="138" t="s">
        <v>80</v>
      </c>
      <c r="D95" s="138"/>
      <c r="E95" s="138"/>
      <c r="F95" s="138"/>
      <c r="G95" s="138"/>
      <c r="H95" s="138"/>
      <c r="I95" s="138"/>
      <c r="J95" s="138"/>
      <c r="K95" s="138"/>
      <c r="L95" s="138"/>
      <c r="M95" s="138"/>
      <c r="N95" s="138"/>
      <c r="O95" s="138"/>
      <c r="P95" s="138"/>
      <c r="Q95" s="138"/>
      <c r="R95" s="138"/>
      <c r="S95" s="144"/>
    </row>
    <row r="96" spans="2:19" x14ac:dyDescent="0.2">
      <c r="B96" s="143"/>
      <c r="C96" s="138" t="s">
        <v>81</v>
      </c>
      <c r="D96" s="138"/>
      <c r="E96" s="138"/>
      <c r="F96" s="138"/>
      <c r="G96" s="138"/>
      <c r="H96" s="138"/>
      <c r="I96" s="138"/>
      <c r="J96" s="138"/>
      <c r="K96" s="138"/>
      <c r="L96" s="138"/>
      <c r="M96" s="138"/>
      <c r="N96" s="138"/>
      <c r="O96" s="138"/>
      <c r="P96" s="138"/>
      <c r="Q96" s="138"/>
      <c r="R96" s="138"/>
      <c r="S96" s="144"/>
    </row>
    <row r="97" spans="2:19" x14ac:dyDescent="0.2">
      <c r="B97" s="143"/>
      <c r="C97" s="138" t="s">
        <v>82</v>
      </c>
      <c r="D97" s="138"/>
      <c r="E97" s="138"/>
      <c r="F97" s="138"/>
      <c r="G97" s="138"/>
      <c r="H97" s="138"/>
      <c r="I97" s="138"/>
      <c r="J97" s="138"/>
      <c r="K97" s="138"/>
      <c r="L97" s="138"/>
      <c r="M97" s="138"/>
      <c r="N97" s="138"/>
      <c r="O97" s="138"/>
      <c r="P97" s="138"/>
      <c r="Q97" s="138"/>
      <c r="R97" s="138"/>
      <c r="S97" s="144"/>
    </row>
    <row r="98" spans="2:19" x14ac:dyDescent="0.2">
      <c r="B98" s="143"/>
      <c r="C98" s="138" t="s">
        <v>83</v>
      </c>
      <c r="D98" s="138"/>
      <c r="E98" s="138"/>
      <c r="F98" s="138"/>
      <c r="G98" s="138"/>
      <c r="H98" s="138"/>
      <c r="I98" s="138"/>
      <c r="J98" s="138"/>
      <c r="K98" s="138"/>
      <c r="L98" s="138"/>
      <c r="M98" s="138"/>
      <c r="N98" s="138"/>
      <c r="O98" s="138"/>
      <c r="P98" s="138"/>
      <c r="Q98" s="138"/>
      <c r="R98" s="138"/>
      <c r="S98" s="144"/>
    </row>
    <row r="99" spans="2:19" x14ac:dyDescent="0.2">
      <c r="B99" s="143"/>
      <c r="C99" s="138" t="s">
        <v>84</v>
      </c>
      <c r="D99" s="138"/>
      <c r="E99" s="138"/>
      <c r="F99" s="138"/>
      <c r="G99" s="138"/>
      <c r="H99" s="138"/>
      <c r="I99" s="138"/>
      <c r="J99" s="138"/>
      <c r="K99" s="138"/>
      <c r="L99" s="138"/>
      <c r="M99" s="138"/>
      <c r="N99" s="138"/>
      <c r="O99" s="138"/>
      <c r="P99" s="138"/>
      <c r="Q99" s="138"/>
      <c r="R99" s="138"/>
      <c r="S99" s="144"/>
    </row>
    <row r="100" spans="2:19" x14ac:dyDescent="0.2">
      <c r="B100" s="143"/>
      <c r="C100" s="138" t="s">
        <v>85</v>
      </c>
      <c r="D100" s="138"/>
      <c r="E100" s="138"/>
      <c r="F100" s="138"/>
      <c r="G100" s="138"/>
      <c r="H100" s="138"/>
      <c r="I100" s="138"/>
      <c r="J100" s="138"/>
      <c r="K100" s="138"/>
      <c r="L100" s="138"/>
      <c r="M100" s="138"/>
      <c r="N100" s="138"/>
      <c r="O100" s="138"/>
      <c r="P100" s="138"/>
      <c r="Q100" s="138"/>
      <c r="R100" s="138"/>
      <c r="S100" s="144"/>
    </row>
    <row r="101" spans="2:19" x14ac:dyDescent="0.2">
      <c r="B101" s="143"/>
      <c r="C101" s="138" t="s">
        <v>321</v>
      </c>
      <c r="D101" s="138"/>
      <c r="E101" s="138"/>
      <c r="F101" s="138"/>
      <c r="G101" s="138"/>
      <c r="H101" s="138"/>
      <c r="I101" s="138"/>
      <c r="J101" s="138"/>
      <c r="K101" s="138"/>
      <c r="L101" s="138"/>
      <c r="M101" s="138"/>
      <c r="N101" s="138"/>
      <c r="O101" s="138"/>
      <c r="P101" s="138"/>
      <c r="Q101" s="138"/>
      <c r="R101" s="138"/>
      <c r="S101" s="144"/>
    </row>
    <row r="102" spans="2:19" ht="15" thickBot="1" x14ac:dyDescent="0.25">
      <c r="B102" s="147"/>
      <c r="C102" s="148"/>
      <c r="D102" s="148"/>
      <c r="E102" s="148"/>
      <c r="F102" s="148"/>
      <c r="G102" s="148"/>
      <c r="H102" s="148"/>
      <c r="I102" s="148"/>
      <c r="J102" s="148"/>
      <c r="K102" s="148"/>
      <c r="L102" s="148"/>
      <c r="M102" s="148"/>
      <c r="N102" s="148"/>
      <c r="O102" s="148"/>
      <c r="P102" s="148"/>
      <c r="Q102" s="148"/>
      <c r="R102" s="148"/>
      <c r="S102" s="149"/>
    </row>
  </sheetData>
  <sheetProtection algorithmName="SHA-512" hashValue="VCyXDS0a0rTFR+n0Q24Wr2mmUeVxGVvmYtN9R6sVIUfJ8gJzCKbPgLw34Pcps6hEjwo9gLriUcn1TYJ5qvs/bw==" saltValue="okCquj/fKUerHxujMoRgfA==" spinCount="100000" sheet="1" objects="1" scenarios="1"/>
  <mergeCells count="6">
    <mergeCell ref="B88:S88"/>
    <mergeCell ref="B92:S92"/>
    <mergeCell ref="B2:D2"/>
    <mergeCell ref="B24:S24"/>
    <mergeCell ref="B77:S77"/>
    <mergeCell ref="B82:S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90E1-03FE-BA44-87F2-5CCDE9483DC4}">
  <dimension ref="B1:S96"/>
  <sheetViews>
    <sheetView showGridLines="0" zoomScale="70" zoomScaleNormal="70" workbookViewId="0">
      <selection activeCell="C102" sqref="C102"/>
    </sheetView>
  </sheetViews>
  <sheetFormatPr defaultColWidth="8.85546875" defaultRowHeight="15" x14ac:dyDescent="0.25"/>
  <cols>
    <col min="10" max="10" width="9.85546875" bestFit="1" customWidth="1"/>
    <col min="11" max="11" width="12.28515625" customWidth="1"/>
    <col min="19" max="19" width="78.28515625" customWidth="1"/>
  </cols>
  <sheetData>
    <row r="1" spans="2:19" ht="66.95" customHeight="1" thickBot="1" x14ac:dyDescent="0.4">
      <c r="B1" s="125" t="s">
        <v>3</v>
      </c>
      <c r="C1" s="126"/>
      <c r="D1" s="126"/>
      <c r="E1" s="126"/>
      <c r="F1" s="127"/>
      <c r="G1" s="127"/>
      <c r="H1" s="127"/>
      <c r="I1" s="127"/>
      <c r="J1" s="127"/>
      <c r="K1" s="127"/>
      <c r="L1" s="127"/>
      <c r="M1" s="127"/>
      <c r="N1" s="127"/>
      <c r="O1" s="127"/>
      <c r="P1" s="127"/>
      <c r="Q1" s="128"/>
      <c r="R1" s="128"/>
      <c r="S1" s="129"/>
    </row>
    <row r="2" spans="2:19" ht="15.75" x14ac:dyDescent="0.25">
      <c r="B2" s="186" t="s">
        <v>86</v>
      </c>
      <c r="C2" s="187"/>
      <c r="D2" s="187"/>
      <c r="E2" s="187"/>
      <c r="F2" s="187"/>
      <c r="G2" s="187"/>
      <c r="H2" s="187"/>
      <c r="I2" s="187"/>
      <c r="J2" s="187"/>
      <c r="K2" s="187"/>
      <c r="L2" s="188"/>
      <c r="M2" s="188"/>
      <c r="N2" s="188"/>
      <c r="O2" s="188"/>
      <c r="P2" s="188"/>
      <c r="Q2" s="188"/>
      <c r="R2" s="188"/>
      <c r="S2" s="189"/>
    </row>
    <row r="3" spans="2:19" x14ac:dyDescent="0.25">
      <c r="B3" s="133" t="s">
        <v>322</v>
      </c>
      <c r="S3" s="132"/>
    </row>
    <row r="4" spans="2:19" x14ac:dyDescent="0.25">
      <c r="B4" s="133" t="s">
        <v>87</v>
      </c>
      <c r="S4" s="132"/>
    </row>
    <row r="5" spans="2:19" x14ac:dyDescent="0.25">
      <c r="B5" s="135" t="s">
        <v>304</v>
      </c>
      <c r="C5" s="313" t="s">
        <v>338</v>
      </c>
      <c r="D5" s="394"/>
      <c r="E5" s="394"/>
      <c r="F5" s="394"/>
      <c r="G5" s="394"/>
      <c r="H5" s="394"/>
      <c r="I5" s="131"/>
      <c r="J5" s="131"/>
      <c r="K5" s="131"/>
      <c r="L5" s="131"/>
      <c r="M5" s="131"/>
      <c r="N5" s="131"/>
      <c r="O5" s="131"/>
      <c r="P5" s="131"/>
      <c r="Q5" s="131"/>
      <c r="R5" s="131"/>
      <c r="S5" s="185"/>
    </row>
    <row r="6" spans="2:19" x14ac:dyDescent="0.25">
      <c r="B6" s="134"/>
      <c r="C6" s="131"/>
      <c r="D6" s="131"/>
      <c r="E6" s="131"/>
      <c r="F6" s="131"/>
      <c r="G6" s="131"/>
      <c r="H6" s="131"/>
      <c r="I6" s="131"/>
      <c r="J6" s="131"/>
      <c r="K6" s="131"/>
      <c r="L6" s="131"/>
      <c r="M6" s="131"/>
      <c r="N6" s="131"/>
      <c r="O6" s="131"/>
      <c r="P6" s="131"/>
      <c r="Q6" s="131"/>
      <c r="R6" s="131"/>
      <c r="S6" s="185"/>
    </row>
    <row r="7" spans="2:19" ht="15.75" x14ac:dyDescent="0.25">
      <c r="B7" s="130" t="s">
        <v>88</v>
      </c>
      <c r="C7" s="190"/>
      <c r="D7" s="191"/>
      <c r="E7" s="190"/>
      <c r="F7" s="190"/>
      <c r="G7" s="192"/>
      <c r="H7" s="192"/>
      <c r="I7" s="192"/>
      <c r="J7" s="192"/>
      <c r="K7" s="192"/>
      <c r="L7" s="192"/>
      <c r="M7" s="192"/>
      <c r="N7" s="192"/>
      <c r="O7" s="192"/>
      <c r="P7" s="192"/>
      <c r="Q7" s="192"/>
      <c r="R7" s="192"/>
      <c r="S7" s="132"/>
    </row>
    <row r="8" spans="2:19" ht="15.75" x14ac:dyDescent="0.25">
      <c r="B8" s="134" t="s">
        <v>89</v>
      </c>
      <c r="C8" s="131"/>
      <c r="D8" s="131"/>
      <c r="E8" s="131"/>
      <c r="F8" s="131"/>
      <c r="G8" s="131"/>
      <c r="H8" s="131"/>
      <c r="I8" s="131"/>
      <c r="J8" s="131"/>
      <c r="K8" s="131"/>
      <c r="L8" s="192"/>
      <c r="M8" s="192"/>
      <c r="N8" s="192"/>
      <c r="O8" s="192"/>
      <c r="P8" s="192"/>
      <c r="Q8" s="192"/>
      <c r="R8" s="192"/>
      <c r="S8" s="132"/>
    </row>
    <row r="9" spans="2:19" ht="15.75" x14ac:dyDescent="0.25">
      <c r="B9" s="134" t="s">
        <v>90</v>
      </c>
      <c r="C9" s="131"/>
      <c r="D9" s="131"/>
      <c r="E9" s="131"/>
      <c r="F9" s="131"/>
      <c r="G9" s="131"/>
      <c r="H9" s="131"/>
      <c r="I9" s="131"/>
      <c r="J9" s="131"/>
      <c r="K9" s="131"/>
      <c r="L9" s="192"/>
      <c r="M9" s="192"/>
      <c r="N9" s="192"/>
      <c r="O9" s="192"/>
      <c r="P9" s="192"/>
      <c r="Q9" s="192"/>
      <c r="R9" s="192"/>
      <c r="S9" s="132"/>
    </row>
    <row r="10" spans="2:19" ht="15.75" x14ac:dyDescent="0.25">
      <c r="B10" s="135" t="s">
        <v>91</v>
      </c>
      <c r="C10" s="131"/>
      <c r="D10" s="131"/>
      <c r="E10" s="131"/>
      <c r="F10" s="131"/>
      <c r="G10" s="131"/>
      <c r="H10" s="131"/>
      <c r="I10" s="131"/>
      <c r="J10" s="131"/>
      <c r="K10" s="131"/>
      <c r="L10" s="192"/>
      <c r="M10" s="192"/>
      <c r="N10" s="192"/>
      <c r="O10" s="192"/>
      <c r="P10" s="192"/>
      <c r="Q10" s="192"/>
      <c r="R10" s="192"/>
      <c r="S10" s="132"/>
    </row>
    <row r="11" spans="2:19" ht="15.75" x14ac:dyDescent="0.25">
      <c r="B11" s="135" t="s">
        <v>92</v>
      </c>
      <c r="C11" s="131"/>
      <c r="D11" s="131"/>
      <c r="E11" s="131"/>
      <c r="F11" s="131"/>
      <c r="G11" s="131"/>
      <c r="H11" s="131"/>
      <c r="I11" s="131"/>
      <c r="J11" s="131"/>
      <c r="K11" s="131"/>
      <c r="L11" s="192"/>
      <c r="M11" s="192"/>
      <c r="N11" s="192"/>
      <c r="O11" s="192"/>
      <c r="P11" s="192"/>
      <c r="Q11" s="192"/>
      <c r="R11" s="192"/>
      <c r="S11" s="132"/>
    </row>
    <row r="12" spans="2:19" ht="15.75" x14ac:dyDescent="0.25">
      <c r="B12" s="135" t="s">
        <v>304</v>
      </c>
      <c r="C12" s="313" t="s">
        <v>339</v>
      </c>
      <c r="D12" s="394"/>
      <c r="E12" s="394"/>
      <c r="F12" s="394"/>
      <c r="G12" s="394"/>
      <c r="H12" s="394"/>
      <c r="I12" s="131"/>
      <c r="J12" s="131"/>
      <c r="K12" s="131"/>
      <c r="L12" s="192"/>
      <c r="M12" s="192"/>
      <c r="N12" s="192"/>
      <c r="O12" s="192"/>
      <c r="P12" s="192"/>
      <c r="Q12" s="192"/>
      <c r="R12" s="192"/>
      <c r="S12" s="132"/>
    </row>
    <row r="13" spans="2:19" ht="15.75" x14ac:dyDescent="0.25">
      <c r="B13" s="135"/>
      <c r="C13" s="131"/>
      <c r="D13" s="131"/>
      <c r="E13" s="131"/>
      <c r="F13" s="131"/>
      <c r="G13" s="131"/>
      <c r="H13" s="131"/>
      <c r="I13" s="131"/>
      <c r="J13" s="131"/>
      <c r="K13" s="131"/>
      <c r="L13" s="192"/>
      <c r="M13" s="192"/>
      <c r="N13" s="192"/>
      <c r="O13" s="192"/>
      <c r="P13" s="192"/>
      <c r="Q13" s="192"/>
      <c r="R13" s="192"/>
      <c r="S13" s="132"/>
    </row>
    <row r="14" spans="2:19" ht="15.75" x14ac:dyDescent="0.25">
      <c r="B14" s="136" t="s">
        <v>93</v>
      </c>
      <c r="C14" s="131"/>
      <c r="D14" s="131"/>
      <c r="E14" s="131"/>
      <c r="F14" s="131"/>
      <c r="G14" s="131"/>
      <c r="H14" s="131"/>
      <c r="I14" s="131"/>
      <c r="J14" s="131"/>
      <c r="K14" s="131"/>
      <c r="L14" s="192"/>
      <c r="M14" s="192"/>
      <c r="N14" s="192"/>
      <c r="O14" s="192"/>
      <c r="P14" s="192"/>
      <c r="Q14" s="192"/>
      <c r="R14" s="192"/>
      <c r="S14" s="132"/>
    </row>
    <row r="15" spans="2:19" ht="15.75" x14ac:dyDescent="0.25">
      <c r="B15" s="390" t="s">
        <v>94</v>
      </c>
      <c r="C15" s="381"/>
      <c r="D15" s="381"/>
      <c r="E15" s="381"/>
      <c r="F15" s="381"/>
      <c r="G15" s="381"/>
      <c r="H15" s="381"/>
      <c r="I15" s="382"/>
      <c r="J15" s="383">
        <v>5.6</v>
      </c>
      <c r="K15" s="384" t="s">
        <v>95</v>
      </c>
      <c r="L15" s="192"/>
      <c r="M15" s="192"/>
      <c r="N15" s="192"/>
      <c r="O15" s="192"/>
      <c r="P15" s="192"/>
      <c r="Q15" s="192"/>
      <c r="R15" s="192"/>
      <c r="S15" s="132"/>
    </row>
    <row r="16" spans="2:19" ht="15.75" x14ac:dyDescent="0.25">
      <c r="B16" s="391" t="s">
        <v>323</v>
      </c>
      <c r="C16" s="381"/>
      <c r="D16" s="381"/>
      <c r="E16" s="381"/>
      <c r="F16" s="381"/>
      <c r="G16" s="381"/>
      <c r="H16" s="381"/>
      <c r="I16" s="382"/>
      <c r="J16" s="383">
        <v>40</v>
      </c>
      <c r="K16" s="384" t="s">
        <v>97</v>
      </c>
      <c r="L16" s="192"/>
      <c r="M16" s="192"/>
      <c r="N16" s="192"/>
      <c r="O16" s="192"/>
      <c r="P16" s="192"/>
      <c r="Q16" s="192"/>
      <c r="R16" s="192"/>
      <c r="S16" s="132"/>
    </row>
    <row r="17" spans="2:19" ht="15.75" x14ac:dyDescent="0.25">
      <c r="B17" s="392" t="s">
        <v>96</v>
      </c>
      <c r="C17" s="385"/>
      <c r="D17" s="385"/>
      <c r="E17" s="385"/>
      <c r="F17" s="385"/>
      <c r="G17" s="385"/>
      <c r="H17" s="385"/>
      <c r="I17" s="386"/>
      <c r="J17" s="383">
        <v>40</v>
      </c>
      <c r="K17" s="384" t="s">
        <v>324</v>
      </c>
      <c r="L17" s="192"/>
      <c r="M17" s="192"/>
      <c r="N17" s="192"/>
      <c r="O17" s="192"/>
      <c r="P17" s="192"/>
      <c r="Q17" s="192"/>
      <c r="R17" s="192"/>
      <c r="S17" s="132"/>
    </row>
    <row r="18" spans="2:19" ht="15.75" x14ac:dyDescent="0.25">
      <c r="B18" s="391" t="s">
        <v>98</v>
      </c>
      <c r="C18" s="381"/>
      <c r="D18" s="381"/>
      <c r="E18" s="381"/>
      <c r="F18" s="381"/>
      <c r="G18" s="381"/>
      <c r="H18" s="381"/>
      <c r="I18" s="382"/>
      <c r="J18" s="383">
        <v>44</v>
      </c>
      <c r="K18" s="387" t="s">
        <v>99</v>
      </c>
      <c r="L18" s="192"/>
      <c r="M18" s="192"/>
      <c r="N18" s="192"/>
      <c r="O18" s="192"/>
      <c r="P18" s="192"/>
      <c r="Q18" s="192"/>
      <c r="R18" s="192"/>
      <c r="S18" s="132"/>
    </row>
    <row r="19" spans="2:19" ht="15.75" x14ac:dyDescent="0.25">
      <c r="B19" s="391" t="s">
        <v>100</v>
      </c>
      <c r="C19" s="381"/>
      <c r="D19" s="381"/>
      <c r="E19" s="381"/>
      <c r="F19" s="381"/>
      <c r="G19" s="381"/>
      <c r="H19" s="381"/>
      <c r="I19" s="382"/>
      <c r="J19" s="383">
        <v>59</v>
      </c>
      <c r="K19" s="387" t="s">
        <v>101</v>
      </c>
      <c r="L19" s="192"/>
      <c r="M19" s="192"/>
      <c r="N19" s="192"/>
      <c r="O19" s="192"/>
      <c r="P19" s="192"/>
      <c r="Q19" s="192"/>
      <c r="R19" s="192"/>
      <c r="S19" s="132"/>
    </row>
    <row r="20" spans="2:19" ht="15.75" x14ac:dyDescent="0.25">
      <c r="B20" s="391" t="s">
        <v>102</v>
      </c>
      <c r="C20" s="381"/>
      <c r="D20" s="381"/>
      <c r="E20" s="381"/>
      <c r="F20" s="381"/>
      <c r="G20" s="381"/>
      <c r="H20" s="381"/>
      <c r="I20" s="382"/>
      <c r="J20" s="383">
        <v>74</v>
      </c>
      <c r="K20" s="387" t="s">
        <v>103</v>
      </c>
      <c r="L20" s="192"/>
      <c r="M20" s="192"/>
      <c r="N20" s="192"/>
      <c r="O20" s="192"/>
      <c r="P20" s="192"/>
      <c r="Q20" s="192"/>
      <c r="R20" s="192"/>
      <c r="S20" s="132"/>
    </row>
    <row r="21" spans="2:19" ht="15.75" x14ac:dyDescent="0.25">
      <c r="B21" s="391" t="s">
        <v>104</v>
      </c>
      <c r="C21" s="381"/>
      <c r="D21" s="381"/>
      <c r="E21" s="381"/>
      <c r="F21" s="381"/>
      <c r="G21" s="381"/>
      <c r="H21" s="381"/>
      <c r="I21" s="382"/>
      <c r="J21" s="383">
        <v>98</v>
      </c>
      <c r="K21" s="387" t="s">
        <v>105</v>
      </c>
      <c r="L21" s="192"/>
      <c r="M21" s="192"/>
      <c r="N21" s="192"/>
      <c r="O21" s="192"/>
      <c r="P21" s="192"/>
      <c r="Q21" s="192"/>
      <c r="R21" s="192"/>
      <c r="S21" s="132"/>
    </row>
    <row r="22" spans="2:19" ht="15.75" x14ac:dyDescent="0.25">
      <c r="B22" s="393" t="s">
        <v>106</v>
      </c>
      <c r="C22" s="388"/>
      <c r="D22" s="388"/>
      <c r="E22" s="388"/>
      <c r="F22" s="388"/>
      <c r="G22" s="388"/>
      <c r="H22" s="388"/>
      <c r="I22" s="389"/>
      <c r="J22" s="383">
        <v>119</v>
      </c>
      <c r="K22" s="387" t="s">
        <v>107</v>
      </c>
      <c r="L22" s="192"/>
      <c r="M22" s="192"/>
      <c r="N22" s="192"/>
      <c r="O22" s="192"/>
      <c r="P22" s="192"/>
      <c r="Q22" s="192"/>
      <c r="R22" s="192"/>
      <c r="S22" s="132"/>
    </row>
    <row r="23" spans="2:19" x14ac:dyDescent="0.25">
      <c r="B23" s="137" t="s">
        <v>325</v>
      </c>
      <c r="C23" s="138"/>
      <c r="D23" s="138"/>
      <c r="E23" s="138"/>
      <c r="F23" s="138"/>
      <c r="G23" s="138"/>
      <c r="H23" s="138"/>
      <c r="I23" s="138"/>
      <c r="J23" s="138"/>
      <c r="K23" s="138"/>
      <c r="L23" s="138"/>
      <c r="M23" s="138"/>
      <c r="N23" s="138"/>
      <c r="O23" s="138"/>
      <c r="P23" s="138"/>
      <c r="Q23" s="138"/>
      <c r="R23" s="138"/>
      <c r="S23" s="132"/>
    </row>
    <row r="24" spans="2:19" x14ac:dyDescent="0.25">
      <c r="B24" s="139" t="s">
        <v>326</v>
      </c>
      <c r="C24" s="138"/>
      <c r="D24" s="138"/>
      <c r="E24" s="138"/>
      <c r="F24" s="138"/>
      <c r="G24" s="138"/>
      <c r="H24" s="138"/>
      <c r="I24" s="138"/>
      <c r="J24" s="138"/>
      <c r="K24" s="138"/>
      <c r="L24" s="138"/>
      <c r="M24" s="138"/>
      <c r="N24" s="138"/>
      <c r="O24" s="138"/>
      <c r="P24" s="138"/>
      <c r="Q24" s="138"/>
      <c r="R24" s="138"/>
      <c r="S24" s="132"/>
    </row>
    <row r="25" spans="2:19" x14ac:dyDescent="0.25">
      <c r="B25" s="134" t="s">
        <v>327</v>
      </c>
      <c r="C25" s="131"/>
      <c r="D25" s="131"/>
      <c r="E25" s="131"/>
      <c r="F25" s="131"/>
      <c r="G25" s="131"/>
      <c r="H25" s="131"/>
      <c r="I25" s="131"/>
      <c r="J25" s="131"/>
      <c r="K25" s="131"/>
      <c r="L25" s="131"/>
      <c r="M25" s="131"/>
      <c r="N25" s="131"/>
      <c r="O25" s="131"/>
      <c r="P25" s="131"/>
      <c r="Q25" s="131"/>
      <c r="R25" s="131"/>
      <c r="S25" s="132"/>
    </row>
    <row r="26" spans="2:19" x14ac:dyDescent="0.25">
      <c r="B26" s="134" t="s">
        <v>328</v>
      </c>
      <c r="C26" s="131"/>
      <c r="D26" s="131"/>
      <c r="E26" s="131"/>
      <c r="F26" s="131"/>
      <c r="G26" s="131"/>
      <c r="H26" s="131"/>
      <c r="I26" s="131"/>
      <c r="J26" s="131"/>
      <c r="K26" s="131"/>
      <c r="L26" s="131"/>
      <c r="M26" s="131"/>
      <c r="N26" s="131"/>
      <c r="O26" s="131"/>
      <c r="P26" s="131"/>
      <c r="Q26" s="131"/>
      <c r="R26" s="131"/>
      <c r="S26" s="132"/>
    </row>
    <row r="27" spans="2:19" x14ac:dyDescent="0.25">
      <c r="B27" s="134" t="s">
        <v>329</v>
      </c>
      <c r="C27" s="131"/>
      <c r="D27" s="131"/>
      <c r="E27" s="131"/>
      <c r="F27" s="131"/>
      <c r="G27" s="131"/>
      <c r="H27" s="131"/>
      <c r="I27" s="131"/>
      <c r="J27" s="131"/>
      <c r="K27" s="131"/>
      <c r="L27" s="131"/>
      <c r="M27" s="131"/>
      <c r="N27" s="131"/>
      <c r="O27" s="131"/>
      <c r="P27" s="131"/>
      <c r="Q27" s="131"/>
      <c r="R27" s="131"/>
      <c r="S27" s="132"/>
    </row>
    <row r="28" spans="2:19" x14ac:dyDescent="0.25">
      <c r="B28" s="134" t="s">
        <v>330</v>
      </c>
      <c r="C28" s="131"/>
      <c r="D28" s="131"/>
      <c r="E28" s="131"/>
      <c r="F28" s="131"/>
      <c r="G28" s="131"/>
      <c r="H28" s="131"/>
      <c r="I28" s="131"/>
      <c r="J28" s="131"/>
      <c r="K28" s="131"/>
      <c r="L28" s="131"/>
      <c r="M28" s="131"/>
      <c r="N28" s="131"/>
      <c r="O28" s="131"/>
      <c r="P28" s="131"/>
      <c r="Q28" s="131"/>
      <c r="R28" s="131"/>
      <c r="S28" s="132"/>
    </row>
    <row r="29" spans="2:19" x14ac:dyDescent="0.25">
      <c r="B29" s="134" t="s">
        <v>331</v>
      </c>
      <c r="C29" s="131"/>
      <c r="D29" s="131"/>
      <c r="E29" s="131"/>
      <c r="F29" s="131"/>
      <c r="G29" s="131"/>
      <c r="H29" s="131"/>
      <c r="I29" s="131"/>
      <c r="J29" s="131"/>
      <c r="K29" s="131"/>
      <c r="L29" s="131"/>
      <c r="M29" s="131"/>
      <c r="N29" s="131"/>
      <c r="O29" s="131"/>
      <c r="P29" s="131"/>
      <c r="Q29" s="131"/>
      <c r="R29" s="131"/>
      <c r="S29" s="132"/>
    </row>
    <row r="30" spans="2:19" x14ac:dyDescent="0.25">
      <c r="B30" s="134" t="s">
        <v>332</v>
      </c>
      <c r="C30" s="131"/>
      <c r="D30" s="131"/>
      <c r="E30" s="131"/>
      <c r="F30" s="131"/>
      <c r="G30" s="131"/>
      <c r="H30" s="131"/>
      <c r="I30" s="131"/>
      <c r="J30" s="131"/>
      <c r="K30" s="131"/>
      <c r="L30" s="131"/>
      <c r="M30" s="131"/>
      <c r="N30" s="131"/>
      <c r="O30" s="131"/>
      <c r="P30" s="131"/>
      <c r="Q30" s="131"/>
      <c r="R30" s="131"/>
      <c r="S30" s="132"/>
    </row>
    <row r="31" spans="2:19" x14ac:dyDescent="0.25">
      <c r="B31" s="134" t="s">
        <v>333</v>
      </c>
      <c r="C31" s="131"/>
      <c r="D31" s="131"/>
      <c r="E31" s="131"/>
      <c r="F31" s="131"/>
      <c r="G31" s="131"/>
      <c r="H31" s="131"/>
      <c r="I31" s="131"/>
      <c r="J31" s="131"/>
      <c r="K31" s="131"/>
      <c r="L31" s="131"/>
      <c r="M31" s="131"/>
      <c r="N31" s="131"/>
      <c r="O31" s="131"/>
      <c r="P31" s="131"/>
      <c r="Q31" s="131"/>
      <c r="R31" s="131"/>
      <c r="S31" s="132"/>
    </row>
    <row r="32" spans="2:19" x14ac:dyDescent="0.25">
      <c r="B32" s="134" t="s">
        <v>334</v>
      </c>
      <c r="C32" s="131"/>
      <c r="D32" s="131"/>
      <c r="E32" s="131"/>
      <c r="F32" s="131"/>
      <c r="G32" s="131"/>
      <c r="H32" s="131"/>
      <c r="I32" s="131"/>
      <c r="J32" s="131"/>
      <c r="K32" s="131"/>
      <c r="L32" s="131"/>
      <c r="M32" s="131"/>
      <c r="N32" s="131"/>
      <c r="O32" s="131"/>
      <c r="P32" s="131"/>
      <c r="Q32" s="131"/>
      <c r="R32" s="131"/>
      <c r="S32" s="132"/>
    </row>
    <row r="33" spans="2:19" x14ac:dyDescent="0.25">
      <c r="B33" s="134"/>
      <c r="C33" s="131"/>
      <c r="D33" s="131"/>
      <c r="E33" s="131"/>
      <c r="F33" s="131"/>
      <c r="G33" s="131"/>
      <c r="H33" s="131"/>
      <c r="I33" s="131"/>
      <c r="J33" s="131"/>
      <c r="K33" s="131"/>
      <c r="L33" s="131"/>
      <c r="M33" s="131"/>
      <c r="N33" s="131"/>
      <c r="O33" s="131"/>
      <c r="P33" s="131"/>
      <c r="Q33" s="131"/>
      <c r="R33" s="131"/>
      <c r="S33" s="132"/>
    </row>
    <row r="34" spans="2:19" x14ac:dyDescent="0.25">
      <c r="B34" s="134" t="s">
        <v>108</v>
      </c>
      <c r="C34" s="131"/>
      <c r="D34" s="131"/>
      <c r="E34" s="131"/>
      <c r="F34" s="131"/>
      <c r="G34" s="131"/>
      <c r="H34" s="131"/>
      <c r="I34" s="131"/>
      <c r="J34" s="131"/>
      <c r="K34" s="131"/>
      <c r="L34" s="131"/>
      <c r="M34" s="131"/>
      <c r="N34" s="131"/>
      <c r="O34" s="131"/>
      <c r="P34" s="131"/>
      <c r="Q34" s="131"/>
      <c r="R34" s="131"/>
      <c r="S34" s="132"/>
    </row>
    <row r="35" spans="2:19" ht="15.75" x14ac:dyDescent="0.25">
      <c r="B35" s="134" t="s">
        <v>337</v>
      </c>
      <c r="C35" s="131"/>
      <c r="D35" s="131"/>
      <c r="E35" s="131"/>
      <c r="F35" s="131"/>
      <c r="G35" s="131"/>
      <c r="H35" s="192"/>
      <c r="I35" s="192"/>
      <c r="J35" s="192"/>
      <c r="K35" s="192"/>
      <c r="L35" s="192"/>
      <c r="M35" s="192"/>
      <c r="N35" s="192"/>
      <c r="O35" s="192"/>
      <c r="P35" s="192"/>
      <c r="Q35" s="192"/>
      <c r="R35" s="192"/>
      <c r="S35" s="132"/>
    </row>
    <row r="36" spans="2:19" ht="15.75" x14ac:dyDescent="0.25">
      <c r="B36" s="134" t="s">
        <v>109</v>
      </c>
      <c r="C36" s="192"/>
      <c r="D36" s="192"/>
      <c r="E36" s="192"/>
      <c r="F36" s="192"/>
      <c r="G36" s="192"/>
      <c r="H36" s="192"/>
      <c r="I36" s="192"/>
      <c r="J36" s="192"/>
      <c r="K36" s="192"/>
      <c r="L36" s="192"/>
      <c r="M36" s="192"/>
      <c r="N36" s="192"/>
      <c r="O36" s="192"/>
      <c r="P36" s="192"/>
      <c r="Q36" s="192"/>
      <c r="R36" s="192"/>
      <c r="S36" s="132"/>
    </row>
    <row r="37" spans="2:19" ht="15.75" x14ac:dyDescent="0.25">
      <c r="B37" s="134" t="s">
        <v>110</v>
      </c>
      <c r="C37" s="192"/>
      <c r="D37" s="192"/>
      <c r="E37" s="192"/>
      <c r="F37" s="192"/>
      <c r="G37" s="192"/>
      <c r="H37" s="192"/>
      <c r="I37" s="192"/>
      <c r="J37" s="192"/>
      <c r="K37" s="192"/>
      <c r="L37" s="192"/>
      <c r="M37" s="192"/>
      <c r="N37" s="192"/>
      <c r="O37" s="192"/>
      <c r="P37" s="192"/>
      <c r="Q37" s="192"/>
      <c r="R37" s="192"/>
      <c r="S37" s="132"/>
    </row>
    <row r="38" spans="2:19" ht="15.75" x14ac:dyDescent="0.25">
      <c r="B38" s="134" t="s">
        <v>111</v>
      </c>
      <c r="C38" s="192"/>
      <c r="D38" s="192"/>
      <c r="E38" s="192"/>
      <c r="F38" s="192"/>
      <c r="G38" s="192"/>
      <c r="H38" s="192"/>
      <c r="I38" s="192"/>
      <c r="J38" s="192"/>
      <c r="K38" s="192"/>
      <c r="L38" s="192"/>
      <c r="M38" s="192"/>
      <c r="N38" s="192"/>
      <c r="O38" s="192"/>
      <c r="P38" s="192"/>
      <c r="Q38" s="192"/>
      <c r="R38" s="192"/>
      <c r="S38" s="132"/>
    </row>
    <row r="39" spans="2:19" ht="15.75" x14ac:dyDescent="0.25">
      <c r="B39" s="134" t="s">
        <v>112</v>
      </c>
      <c r="C39" s="192"/>
      <c r="D39" s="192"/>
      <c r="E39" s="192"/>
      <c r="F39" s="192"/>
      <c r="G39" s="192"/>
      <c r="H39" s="192"/>
      <c r="I39" s="192"/>
      <c r="J39" s="192"/>
      <c r="K39" s="192"/>
      <c r="L39" s="192"/>
      <c r="M39" s="192"/>
      <c r="N39" s="192"/>
      <c r="O39" s="192"/>
      <c r="P39" s="192"/>
      <c r="Q39" s="192"/>
      <c r="R39" s="192"/>
      <c r="S39" s="132"/>
    </row>
    <row r="40" spans="2:19" ht="15.75" x14ac:dyDescent="0.25">
      <c r="B40" s="134" t="s">
        <v>113</v>
      </c>
      <c r="C40" s="192"/>
      <c r="D40" s="192"/>
      <c r="E40" s="192"/>
      <c r="F40" s="192"/>
      <c r="G40" s="192"/>
      <c r="H40" s="192"/>
      <c r="I40" s="192"/>
      <c r="J40" s="192"/>
      <c r="K40" s="192"/>
      <c r="L40" s="192"/>
      <c r="M40" s="192"/>
      <c r="N40" s="192"/>
      <c r="O40" s="192"/>
      <c r="P40" s="192"/>
      <c r="Q40" s="192"/>
      <c r="R40" s="192"/>
      <c r="S40" s="132"/>
    </row>
    <row r="41" spans="2:19" ht="15.75" x14ac:dyDescent="0.25">
      <c r="B41" s="134" t="s">
        <v>114</v>
      </c>
      <c r="C41" s="192"/>
      <c r="D41" s="192"/>
      <c r="E41" s="192"/>
      <c r="F41" s="192"/>
      <c r="G41" s="192"/>
      <c r="H41" s="192"/>
      <c r="I41" s="192"/>
      <c r="J41" s="192"/>
      <c r="K41" s="192"/>
      <c r="L41" s="192"/>
      <c r="M41" s="192"/>
      <c r="N41" s="192"/>
      <c r="O41" s="192"/>
      <c r="P41" s="192"/>
      <c r="Q41" s="192"/>
      <c r="R41" s="192"/>
      <c r="S41" s="132"/>
    </row>
    <row r="42" spans="2:19" x14ac:dyDescent="0.25">
      <c r="B42" s="134"/>
      <c r="C42" s="131"/>
      <c r="D42" s="131"/>
      <c r="E42" s="131"/>
      <c r="F42" s="131"/>
      <c r="G42" s="131"/>
      <c r="H42" s="131"/>
      <c r="I42" s="131"/>
      <c r="J42" s="131"/>
      <c r="K42" s="131"/>
      <c r="L42" s="131"/>
      <c r="M42" s="131"/>
      <c r="N42" s="131"/>
      <c r="O42" s="131"/>
      <c r="P42" s="131"/>
      <c r="Q42" s="131"/>
      <c r="R42" s="131"/>
      <c r="S42" s="132"/>
    </row>
    <row r="43" spans="2:19" x14ac:dyDescent="0.25">
      <c r="B43" s="134" t="s">
        <v>335</v>
      </c>
      <c r="C43" s="131"/>
      <c r="D43" s="131"/>
      <c r="E43" s="131"/>
      <c r="F43" s="131"/>
      <c r="G43" s="131"/>
      <c r="H43" s="131"/>
      <c r="I43" s="131"/>
      <c r="J43" s="131"/>
      <c r="K43" s="131"/>
      <c r="L43" s="131"/>
      <c r="M43" s="131"/>
      <c r="N43" s="131"/>
      <c r="O43" s="131"/>
      <c r="P43" s="131"/>
      <c r="Q43" s="131"/>
      <c r="R43" s="131"/>
      <c r="S43" s="132"/>
    </row>
    <row r="44" spans="2:19" ht="15.75" x14ac:dyDescent="0.25">
      <c r="B44" s="134" t="s">
        <v>336</v>
      </c>
      <c r="C44" s="193"/>
      <c r="D44" s="193"/>
      <c r="E44" s="193"/>
      <c r="F44" s="193"/>
      <c r="G44" s="193"/>
      <c r="H44" s="193"/>
      <c r="I44" s="193"/>
      <c r="J44" s="193"/>
      <c r="K44" s="193"/>
      <c r="L44" s="193"/>
      <c r="M44" s="193"/>
      <c r="N44" s="193"/>
      <c r="O44" s="193"/>
      <c r="P44" s="193"/>
      <c r="Q44" s="193"/>
      <c r="R44" s="193"/>
      <c r="S44" s="132"/>
    </row>
    <row r="45" spans="2:19" x14ac:dyDescent="0.25">
      <c r="B45" s="133"/>
      <c r="S45" s="132"/>
    </row>
    <row r="46" spans="2:19" ht="15.75" x14ac:dyDescent="0.25">
      <c r="B46" s="130" t="s">
        <v>311</v>
      </c>
      <c r="S46" s="132"/>
    </row>
    <row r="47" spans="2:19" x14ac:dyDescent="0.25">
      <c r="B47" s="314" t="s">
        <v>306</v>
      </c>
      <c r="C47" s="315"/>
      <c r="D47" s="315"/>
      <c r="E47" s="315"/>
      <c r="F47" s="315"/>
      <c r="G47" s="315"/>
      <c r="H47" s="315"/>
      <c r="I47" s="315"/>
      <c r="J47" s="315"/>
      <c r="K47" s="315"/>
      <c r="L47" s="315"/>
      <c r="M47" s="315"/>
      <c r="N47" s="315"/>
      <c r="O47" s="315"/>
      <c r="P47" s="315"/>
      <c r="Q47" s="315"/>
      <c r="R47" s="315"/>
      <c r="S47" s="316"/>
    </row>
    <row r="48" spans="2:19" x14ac:dyDescent="0.25">
      <c r="B48" s="310" t="s">
        <v>305</v>
      </c>
      <c r="C48" s="311"/>
      <c r="D48" s="311"/>
      <c r="E48" s="311"/>
      <c r="F48" s="311"/>
      <c r="G48" s="311"/>
      <c r="H48" s="311"/>
      <c r="I48" s="311"/>
      <c r="J48" s="311"/>
      <c r="K48" s="311"/>
      <c r="L48" s="311"/>
      <c r="M48" s="311"/>
      <c r="N48" s="311"/>
      <c r="O48" s="311"/>
      <c r="P48" s="311"/>
      <c r="Q48" s="311"/>
      <c r="R48" s="311"/>
      <c r="S48" s="312"/>
    </row>
    <row r="49" spans="2:19" x14ac:dyDescent="0.25">
      <c r="B49" s="310" t="s">
        <v>307</v>
      </c>
      <c r="C49" s="311"/>
      <c r="D49" s="311"/>
      <c r="E49" s="311"/>
      <c r="F49" s="311"/>
      <c r="G49" s="311"/>
      <c r="H49" s="311"/>
      <c r="I49" s="311"/>
      <c r="J49" s="311"/>
      <c r="K49" s="311"/>
      <c r="L49" s="311"/>
      <c r="M49" s="311"/>
      <c r="N49" s="311"/>
      <c r="O49" s="311"/>
      <c r="P49" s="311"/>
      <c r="Q49" s="311"/>
      <c r="R49" s="311"/>
      <c r="S49" s="312"/>
    </row>
    <row r="50" spans="2:19" x14ac:dyDescent="0.25">
      <c r="B50" s="310" t="s">
        <v>287</v>
      </c>
      <c r="C50" s="311"/>
      <c r="D50" s="311"/>
      <c r="E50" s="311"/>
      <c r="F50" s="311"/>
      <c r="G50" s="311"/>
      <c r="H50" s="311"/>
      <c r="I50" s="311"/>
      <c r="J50" s="311"/>
      <c r="K50" s="311"/>
      <c r="L50" s="311"/>
      <c r="M50" s="311"/>
      <c r="N50" s="311"/>
      <c r="O50" s="311"/>
      <c r="P50" s="311"/>
      <c r="Q50" s="311"/>
      <c r="R50" s="311"/>
      <c r="S50" s="312"/>
    </row>
    <row r="51" spans="2:19" x14ac:dyDescent="0.25">
      <c r="B51" s="310" t="s">
        <v>312</v>
      </c>
      <c r="C51" s="311"/>
      <c r="D51" s="311"/>
      <c r="E51" s="311"/>
      <c r="F51" s="311"/>
      <c r="G51" s="311"/>
      <c r="H51" s="311"/>
      <c r="I51" s="311"/>
      <c r="J51" s="311"/>
      <c r="K51" s="311"/>
      <c r="L51" s="311"/>
      <c r="M51" s="311"/>
      <c r="N51" s="311"/>
      <c r="O51" s="311"/>
      <c r="P51" s="311"/>
      <c r="Q51" s="311"/>
      <c r="R51" s="311"/>
      <c r="S51" s="312"/>
    </row>
    <row r="52" spans="2:19" x14ac:dyDescent="0.25">
      <c r="B52" s="310" t="s">
        <v>313</v>
      </c>
      <c r="C52" s="311"/>
      <c r="D52" s="311"/>
      <c r="E52" s="311"/>
      <c r="F52" s="311"/>
      <c r="G52" s="311"/>
      <c r="H52" s="311"/>
      <c r="I52" s="311"/>
      <c r="J52" s="311"/>
      <c r="K52" s="311"/>
      <c r="L52" s="311"/>
      <c r="M52" s="311"/>
      <c r="N52" s="311"/>
      <c r="O52" s="311"/>
      <c r="P52" s="311"/>
      <c r="Q52" s="311"/>
      <c r="R52" s="311"/>
      <c r="S52" s="312"/>
    </row>
    <row r="53" spans="2:19" x14ac:dyDescent="0.25">
      <c r="B53" s="310" t="s">
        <v>308</v>
      </c>
      <c r="C53" s="311"/>
      <c r="D53" s="311"/>
      <c r="E53" s="311"/>
      <c r="F53" s="311"/>
      <c r="G53" s="311"/>
      <c r="H53" s="311"/>
      <c r="I53" s="311"/>
      <c r="J53" s="311"/>
      <c r="K53" s="311"/>
      <c r="L53" s="311"/>
      <c r="M53" s="311"/>
      <c r="N53" s="311"/>
      <c r="O53" s="311"/>
      <c r="P53" s="311"/>
      <c r="Q53" s="311"/>
      <c r="R53" s="311"/>
      <c r="S53" s="312"/>
    </row>
    <row r="54" spans="2:19" x14ac:dyDescent="0.25">
      <c r="B54" s="135" t="s">
        <v>304</v>
      </c>
      <c r="C54" s="313" t="s">
        <v>340</v>
      </c>
      <c r="D54" s="394"/>
      <c r="E54" s="394"/>
      <c r="F54" s="394"/>
      <c r="G54" s="394"/>
      <c r="H54" s="394"/>
      <c r="I54" s="194"/>
      <c r="J54" s="194"/>
      <c r="K54" s="194"/>
      <c r="L54" s="194"/>
      <c r="M54" s="194"/>
      <c r="N54" s="194"/>
      <c r="O54" s="194"/>
      <c r="P54" s="194"/>
      <c r="Q54" s="194"/>
      <c r="R54" s="194"/>
      <c r="S54" s="140"/>
    </row>
    <row r="55" spans="2:19" x14ac:dyDescent="0.25">
      <c r="B55" s="310"/>
      <c r="C55" s="311"/>
      <c r="D55" s="311"/>
      <c r="E55" s="311"/>
      <c r="F55" s="311"/>
      <c r="G55" s="311"/>
      <c r="H55" s="311"/>
      <c r="I55" s="311"/>
      <c r="J55" s="311"/>
      <c r="K55" s="311"/>
      <c r="L55" s="311"/>
      <c r="M55" s="311"/>
      <c r="N55" s="311"/>
      <c r="O55" s="311"/>
      <c r="P55" s="311"/>
      <c r="Q55" s="311"/>
      <c r="R55" s="311"/>
      <c r="S55" s="312"/>
    </row>
    <row r="56" spans="2:19" ht="20.25" x14ac:dyDescent="0.3">
      <c r="B56" s="141" t="s">
        <v>115</v>
      </c>
      <c r="C56" s="195"/>
      <c r="D56" s="195"/>
      <c r="E56" s="195"/>
      <c r="F56" s="195"/>
      <c r="G56" s="195"/>
      <c r="H56" s="196"/>
      <c r="I56" s="196"/>
      <c r="J56" s="196"/>
      <c r="K56" s="196"/>
      <c r="L56" s="196"/>
      <c r="M56" s="196"/>
      <c r="N56" s="196"/>
      <c r="O56" s="196"/>
      <c r="P56" s="196"/>
      <c r="Q56" s="196"/>
      <c r="R56" s="196"/>
      <c r="S56" s="142"/>
    </row>
    <row r="57" spans="2:19" x14ac:dyDescent="0.25">
      <c r="B57" s="143"/>
      <c r="C57" s="138" t="s">
        <v>116</v>
      </c>
      <c r="D57" s="138"/>
      <c r="E57" s="138"/>
      <c r="F57" s="138"/>
      <c r="G57" s="138"/>
      <c r="H57" s="138"/>
      <c r="I57" s="138"/>
      <c r="J57" s="138"/>
      <c r="K57" s="138"/>
      <c r="L57" s="138"/>
      <c r="M57" s="138"/>
      <c r="N57" s="138"/>
      <c r="O57" s="138"/>
      <c r="P57" s="138"/>
      <c r="Q57" s="138"/>
      <c r="R57" s="138"/>
      <c r="S57" s="144"/>
    </row>
    <row r="58" spans="2:19" x14ac:dyDescent="0.25">
      <c r="B58" s="143"/>
      <c r="C58" s="138"/>
      <c r="D58" s="138" t="s">
        <v>117</v>
      </c>
      <c r="E58" s="138"/>
      <c r="F58" s="138"/>
      <c r="G58" s="138"/>
      <c r="H58" s="138"/>
      <c r="I58" s="138"/>
      <c r="J58" s="138"/>
      <c r="K58" s="138"/>
      <c r="L58" s="138"/>
      <c r="M58" s="138"/>
      <c r="N58" s="138"/>
      <c r="O58" s="138"/>
      <c r="P58" s="138"/>
      <c r="Q58" s="138"/>
      <c r="R58" s="138"/>
      <c r="S58" s="144"/>
    </row>
    <row r="59" spans="2:19" x14ac:dyDescent="0.25">
      <c r="B59" s="143"/>
      <c r="C59" s="138"/>
      <c r="D59" s="138" t="s">
        <v>118</v>
      </c>
      <c r="E59" s="138"/>
      <c r="F59" s="138"/>
      <c r="G59" s="138"/>
      <c r="H59" s="138"/>
      <c r="I59" s="138"/>
      <c r="J59" s="138"/>
      <c r="K59" s="138"/>
      <c r="L59" s="138"/>
      <c r="M59" s="138"/>
      <c r="N59" s="138"/>
      <c r="O59" s="138"/>
      <c r="P59" s="138"/>
      <c r="Q59" s="138"/>
      <c r="R59" s="138"/>
      <c r="S59" s="144"/>
    </row>
    <row r="60" spans="2:19" x14ac:dyDescent="0.25">
      <c r="B60" s="143"/>
      <c r="C60" s="138"/>
      <c r="D60" s="138" t="s">
        <v>119</v>
      </c>
      <c r="E60" s="138"/>
      <c r="F60" s="138"/>
      <c r="G60" s="138"/>
      <c r="H60" s="138"/>
      <c r="I60" s="138"/>
      <c r="J60" s="138"/>
      <c r="K60" s="138"/>
      <c r="L60" s="138"/>
      <c r="M60" s="138"/>
      <c r="N60" s="138"/>
      <c r="O60" s="138"/>
      <c r="P60" s="138"/>
      <c r="Q60" s="138"/>
      <c r="R60" s="138"/>
      <c r="S60" s="144"/>
    </row>
    <row r="61" spans="2:19" x14ac:dyDescent="0.25">
      <c r="B61" s="143"/>
      <c r="C61" s="138" t="s">
        <v>120</v>
      </c>
      <c r="D61" s="138"/>
      <c r="E61" s="138"/>
      <c r="F61" s="138"/>
      <c r="G61" s="138"/>
      <c r="H61" s="138"/>
      <c r="I61" s="138"/>
      <c r="J61" s="138"/>
      <c r="K61" s="138"/>
      <c r="L61" s="138"/>
      <c r="M61" s="138"/>
      <c r="N61" s="138"/>
      <c r="O61" s="138"/>
      <c r="P61" s="138"/>
      <c r="Q61" s="138"/>
      <c r="R61" s="138"/>
      <c r="S61" s="144"/>
    </row>
    <row r="62" spans="2:19" x14ac:dyDescent="0.25">
      <c r="B62" s="143"/>
      <c r="C62" s="145" t="s">
        <v>121</v>
      </c>
      <c r="D62" s="145"/>
      <c r="E62" s="145"/>
      <c r="F62" s="138"/>
      <c r="G62" s="138"/>
      <c r="H62" s="138"/>
      <c r="I62" s="138"/>
      <c r="J62" s="138"/>
      <c r="K62" s="138"/>
      <c r="L62" s="138"/>
      <c r="M62" s="138"/>
      <c r="N62" s="138"/>
      <c r="O62" s="138"/>
      <c r="P62" s="138"/>
      <c r="Q62" s="138"/>
      <c r="R62" s="138"/>
      <c r="S62" s="144"/>
    </row>
    <row r="63" spans="2:19" x14ac:dyDescent="0.25">
      <c r="B63" s="143"/>
      <c r="C63" s="197" t="s">
        <v>122</v>
      </c>
      <c r="D63" s="198"/>
      <c r="E63" s="138"/>
      <c r="F63" s="138"/>
      <c r="G63" s="138"/>
      <c r="H63" s="138"/>
      <c r="I63" s="138"/>
      <c r="J63" s="138"/>
      <c r="K63" s="138"/>
      <c r="L63" s="138"/>
      <c r="M63" s="138"/>
      <c r="N63" s="138"/>
      <c r="O63" s="138"/>
      <c r="P63" s="138"/>
      <c r="Q63" s="138"/>
      <c r="R63" s="138"/>
      <c r="S63" s="144"/>
    </row>
    <row r="64" spans="2:19" x14ac:dyDescent="0.25">
      <c r="B64" s="143"/>
      <c r="C64" s="197" t="s">
        <v>315</v>
      </c>
      <c r="D64" s="198"/>
      <c r="E64" s="138"/>
      <c r="F64" s="138"/>
      <c r="G64" s="138"/>
      <c r="H64" s="138"/>
      <c r="I64" s="138"/>
      <c r="J64" s="138"/>
      <c r="K64" s="138"/>
      <c r="L64" s="138"/>
      <c r="M64" s="138"/>
      <c r="N64" s="138"/>
      <c r="O64" s="138"/>
      <c r="P64" s="138"/>
      <c r="Q64" s="138"/>
      <c r="R64" s="138"/>
      <c r="S64" s="144"/>
    </row>
    <row r="65" spans="2:19" x14ac:dyDescent="0.25">
      <c r="B65" s="143"/>
      <c r="C65" s="197"/>
      <c r="D65" s="198"/>
      <c r="E65" s="138"/>
      <c r="F65" s="138"/>
      <c r="G65" s="138"/>
      <c r="H65" s="138"/>
      <c r="I65" s="138"/>
      <c r="J65" s="138"/>
      <c r="K65" s="138"/>
      <c r="L65" s="138"/>
      <c r="M65" s="138"/>
      <c r="N65" s="138"/>
      <c r="O65" s="138"/>
      <c r="P65" s="138"/>
      <c r="Q65" s="138"/>
      <c r="R65" s="138"/>
      <c r="S65" s="144"/>
    </row>
    <row r="66" spans="2:19" x14ac:dyDescent="0.25">
      <c r="B66" s="143"/>
      <c r="C66" s="199" t="s">
        <v>123</v>
      </c>
      <c r="D66" s="198"/>
      <c r="E66" s="138"/>
      <c r="F66" s="138"/>
      <c r="G66" s="138"/>
      <c r="H66" s="138"/>
      <c r="I66" s="138"/>
      <c r="J66" s="138"/>
      <c r="K66" s="138"/>
      <c r="L66" s="138"/>
      <c r="M66" s="138"/>
      <c r="N66" s="138"/>
      <c r="O66" s="138"/>
      <c r="P66" s="138"/>
      <c r="Q66" s="138"/>
      <c r="R66" s="138"/>
      <c r="S66" s="144"/>
    </row>
    <row r="67" spans="2:19" x14ac:dyDescent="0.25">
      <c r="B67" s="143"/>
      <c r="C67" s="197"/>
      <c r="D67" s="146" t="s">
        <v>124</v>
      </c>
      <c r="E67" s="138"/>
      <c r="F67" s="138"/>
      <c r="G67" s="138"/>
      <c r="H67" s="138"/>
      <c r="I67" s="138"/>
      <c r="J67" s="138"/>
      <c r="K67" s="138"/>
      <c r="L67" s="138"/>
      <c r="M67" s="138"/>
      <c r="N67" s="138"/>
      <c r="O67" s="138"/>
      <c r="P67" s="138"/>
      <c r="Q67" s="138"/>
      <c r="R67" s="138"/>
      <c r="S67" s="144"/>
    </row>
    <row r="68" spans="2:19" x14ac:dyDescent="0.25">
      <c r="B68" s="143"/>
      <c r="C68" s="197"/>
      <c r="D68" s="146" t="s">
        <v>125</v>
      </c>
      <c r="E68" s="138"/>
      <c r="F68" s="138"/>
      <c r="G68" s="138"/>
      <c r="H68" s="138"/>
      <c r="I68" s="138"/>
      <c r="J68" s="138"/>
      <c r="K68" s="138"/>
      <c r="L68" s="138"/>
      <c r="M68" s="138"/>
      <c r="N68" s="138"/>
      <c r="O68" s="138"/>
      <c r="P68" s="138"/>
      <c r="Q68" s="138"/>
      <c r="R68" s="138"/>
      <c r="S68" s="144"/>
    </row>
    <row r="69" spans="2:19" x14ac:dyDescent="0.25">
      <c r="B69" s="143"/>
      <c r="C69" s="138"/>
      <c r="D69" s="146" t="s">
        <v>126</v>
      </c>
      <c r="E69" s="138"/>
      <c r="F69" s="138"/>
      <c r="G69" s="138"/>
      <c r="H69" s="138"/>
      <c r="I69" s="138"/>
      <c r="J69" s="138"/>
      <c r="K69" s="138"/>
      <c r="L69" s="138"/>
      <c r="M69" s="138"/>
      <c r="N69" s="138"/>
      <c r="O69" s="138"/>
      <c r="P69" s="138"/>
      <c r="Q69" s="138"/>
      <c r="R69" s="138"/>
      <c r="S69" s="144"/>
    </row>
    <row r="70" spans="2:19" x14ac:dyDescent="0.25">
      <c r="B70" s="143"/>
      <c r="C70" s="138"/>
      <c r="D70" s="146" t="s">
        <v>127</v>
      </c>
      <c r="E70" s="138"/>
      <c r="F70" s="138"/>
      <c r="G70" s="138"/>
      <c r="H70" s="138"/>
      <c r="I70" s="138"/>
      <c r="J70" s="138"/>
      <c r="K70" s="138"/>
      <c r="L70" s="138"/>
      <c r="M70" s="138"/>
      <c r="N70" s="138"/>
      <c r="O70" s="138"/>
      <c r="P70" s="138"/>
      <c r="Q70" s="138"/>
      <c r="R70" s="138"/>
      <c r="S70" s="144"/>
    </row>
    <row r="71" spans="2:19" x14ac:dyDescent="0.25">
      <c r="B71" s="143"/>
      <c r="C71" s="138"/>
      <c r="D71" s="146" t="s">
        <v>128</v>
      </c>
      <c r="E71" s="138"/>
      <c r="F71" s="138"/>
      <c r="G71" s="138"/>
      <c r="H71" s="138"/>
      <c r="I71" s="138"/>
      <c r="J71" s="138"/>
      <c r="K71" s="138"/>
      <c r="L71" s="138"/>
      <c r="M71" s="138"/>
      <c r="N71" s="138"/>
      <c r="O71" s="138"/>
      <c r="P71" s="138"/>
      <c r="Q71" s="138"/>
      <c r="R71" s="138"/>
      <c r="S71" s="144"/>
    </row>
    <row r="72" spans="2:19" x14ac:dyDescent="0.25">
      <c r="B72" s="143"/>
      <c r="C72" s="138"/>
      <c r="D72" s="146" t="s">
        <v>129</v>
      </c>
      <c r="E72" s="138"/>
      <c r="F72" s="138"/>
      <c r="G72" s="138"/>
      <c r="H72" s="138"/>
      <c r="I72" s="138"/>
      <c r="J72" s="138"/>
      <c r="K72" s="138"/>
      <c r="L72" s="138"/>
      <c r="M72" s="138"/>
      <c r="N72" s="138"/>
      <c r="O72" s="138"/>
      <c r="P72" s="138"/>
      <c r="Q72" s="138"/>
      <c r="R72" s="138"/>
      <c r="S72" s="144"/>
    </row>
    <row r="73" spans="2:19" x14ac:dyDescent="0.25">
      <c r="B73" s="143"/>
      <c r="C73" s="138"/>
      <c r="D73" s="146" t="s">
        <v>130</v>
      </c>
      <c r="E73" s="138"/>
      <c r="F73" s="138"/>
      <c r="G73" s="138"/>
      <c r="H73" s="138"/>
      <c r="I73" s="138"/>
      <c r="J73" s="138"/>
      <c r="K73" s="138"/>
      <c r="L73" s="138"/>
      <c r="M73" s="138"/>
      <c r="N73" s="138"/>
      <c r="O73" s="138"/>
      <c r="P73" s="138"/>
      <c r="Q73" s="138"/>
      <c r="R73" s="138"/>
      <c r="S73" s="144"/>
    </row>
    <row r="74" spans="2:19" x14ac:dyDescent="0.25">
      <c r="B74" s="143"/>
      <c r="C74" s="138"/>
      <c r="D74" s="146" t="s">
        <v>131</v>
      </c>
      <c r="E74" s="138"/>
      <c r="F74" s="138"/>
      <c r="G74" s="138"/>
      <c r="H74" s="138"/>
      <c r="I74" s="138"/>
      <c r="J74" s="138"/>
      <c r="K74" s="138"/>
      <c r="L74" s="138"/>
      <c r="M74" s="138"/>
      <c r="N74" s="138"/>
      <c r="O74" s="138"/>
      <c r="P74" s="138"/>
      <c r="Q74" s="138"/>
      <c r="R74" s="138"/>
      <c r="S74" s="144"/>
    </row>
    <row r="75" spans="2:19" x14ac:dyDescent="0.25">
      <c r="B75" s="143"/>
      <c r="C75" s="138"/>
      <c r="D75" s="146" t="s">
        <v>132</v>
      </c>
      <c r="E75" s="138"/>
      <c r="F75" s="138"/>
      <c r="G75" s="138"/>
      <c r="H75" s="138"/>
      <c r="I75" s="138"/>
      <c r="J75" s="138"/>
      <c r="K75" s="138"/>
      <c r="L75" s="138"/>
      <c r="M75" s="138"/>
      <c r="N75" s="138"/>
      <c r="O75" s="138"/>
      <c r="P75" s="138"/>
      <c r="Q75" s="138"/>
      <c r="R75" s="138"/>
      <c r="S75" s="144"/>
    </row>
    <row r="76" spans="2:19" x14ac:dyDescent="0.25">
      <c r="B76" s="143"/>
      <c r="C76" s="138"/>
      <c r="D76" s="146" t="s">
        <v>133</v>
      </c>
      <c r="E76" s="138"/>
      <c r="F76" s="138"/>
      <c r="G76" s="138"/>
      <c r="H76" s="138"/>
      <c r="I76" s="138"/>
      <c r="J76" s="138"/>
      <c r="K76" s="138"/>
      <c r="L76" s="138"/>
      <c r="M76" s="138"/>
      <c r="N76" s="138"/>
      <c r="O76" s="138"/>
      <c r="P76" s="138"/>
      <c r="Q76" s="138"/>
      <c r="R76" s="138"/>
      <c r="S76" s="144"/>
    </row>
    <row r="77" spans="2:19" x14ac:dyDescent="0.25">
      <c r="B77" s="143"/>
      <c r="C77" s="138"/>
      <c r="D77" s="146" t="s">
        <v>134</v>
      </c>
      <c r="E77" s="138"/>
      <c r="F77" s="138"/>
      <c r="G77" s="138"/>
      <c r="H77" s="138"/>
      <c r="I77" s="138"/>
      <c r="J77" s="138"/>
      <c r="K77" s="138"/>
      <c r="L77" s="138"/>
      <c r="M77" s="138"/>
      <c r="N77" s="138"/>
      <c r="O77" s="138"/>
      <c r="P77" s="138"/>
      <c r="Q77" s="138"/>
      <c r="R77" s="138"/>
      <c r="S77" s="144"/>
    </row>
    <row r="78" spans="2:19" x14ac:dyDescent="0.25">
      <c r="B78" s="143"/>
      <c r="C78" s="138"/>
      <c r="D78" s="146"/>
      <c r="E78" s="138"/>
      <c r="F78" s="138"/>
      <c r="G78" s="138"/>
      <c r="H78" s="138"/>
      <c r="I78" s="138"/>
      <c r="J78" s="138"/>
      <c r="K78" s="138"/>
      <c r="L78" s="138"/>
      <c r="M78" s="138"/>
      <c r="N78" s="138"/>
      <c r="O78" s="138"/>
      <c r="P78" s="138"/>
      <c r="Q78" s="138"/>
      <c r="R78" s="138"/>
      <c r="S78" s="144"/>
    </row>
    <row r="79" spans="2:19" x14ac:dyDescent="0.25">
      <c r="B79" s="143"/>
      <c r="C79" s="138" t="s">
        <v>135</v>
      </c>
      <c r="D79" s="200"/>
      <c r="E79" s="138"/>
      <c r="F79" s="138"/>
      <c r="G79" s="138"/>
      <c r="H79" s="138"/>
      <c r="I79" s="138"/>
      <c r="J79" s="138"/>
      <c r="K79" s="138"/>
      <c r="L79" s="138"/>
      <c r="M79" s="138"/>
      <c r="N79" s="138"/>
      <c r="O79" s="138"/>
      <c r="P79" s="138"/>
      <c r="Q79" s="138"/>
      <c r="R79" s="138"/>
      <c r="S79" s="144"/>
    </row>
    <row r="80" spans="2:19" x14ac:dyDescent="0.25">
      <c r="B80" s="143"/>
      <c r="C80" s="197" t="s">
        <v>136</v>
      </c>
      <c r="D80" s="138"/>
      <c r="E80" s="138"/>
      <c r="F80" s="138"/>
      <c r="G80" s="138"/>
      <c r="H80" s="138"/>
      <c r="I80" s="138"/>
      <c r="J80" s="138"/>
      <c r="K80" s="138"/>
      <c r="L80" s="138"/>
      <c r="M80" s="138"/>
      <c r="N80" s="138"/>
      <c r="O80" s="138"/>
      <c r="P80" s="138"/>
      <c r="Q80" s="138"/>
      <c r="R80" s="138"/>
      <c r="S80" s="144"/>
    </row>
    <row r="81" spans="2:19" x14ac:dyDescent="0.25">
      <c r="B81" s="143"/>
      <c r="C81" s="197" t="s">
        <v>137</v>
      </c>
      <c r="D81" s="138"/>
      <c r="E81" s="138"/>
      <c r="F81" s="138"/>
      <c r="G81" s="138"/>
      <c r="H81" s="138"/>
      <c r="I81" s="138"/>
      <c r="J81" s="138"/>
      <c r="K81" s="138"/>
      <c r="L81" s="138"/>
      <c r="M81" s="138"/>
      <c r="N81" s="138"/>
      <c r="O81" s="138"/>
      <c r="P81" s="138"/>
      <c r="Q81" s="138"/>
      <c r="R81" s="138"/>
      <c r="S81" s="144"/>
    </row>
    <row r="82" spans="2:19" x14ac:dyDescent="0.25">
      <c r="B82" s="143"/>
      <c r="C82" s="146" t="s">
        <v>138</v>
      </c>
      <c r="D82" s="138"/>
      <c r="E82" s="138"/>
      <c r="F82" s="138"/>
      <c r="G82" s="138"/>
      <c r="H82" s="138"/>
      <c r="I82" s="138"/>
      <c r="J82" s="138"/>
      <c r="K82" s="138"/>
      <c r="L82" s="138"/>
      <c r="M82" s="138"/>
      <c r="N82" s="138"/>
      <c r="O82" s="138"/>
      <c r="P82" s="138"/>
      <c r="Q82" s="138"/>
      <c r="R82" s="138"/>
      <c r="S82" s="144"/>
    </row>
    <row r="83" spans="2:19" x14ac:dyDescent="0.25">
      <c r="B83" s="143"/>
      <c r="C83" s="146" t="s">
        <v>139</v>
      </c>
      <c r="D83" s="138"/>
      <c r="E83" s="138"/>
      <c r="F83" s="138"/>
      <c r="G83" s="138"/>
      <c r="H83" s="138"/>
      <c r="I83" s="138"/>
      <c r="J83" s="138"/>
      <c r="K83" s="138"/>
      <c r="L83" s="138"/>
      <c r="M83" s="138"/>
      <c r="N83" s="138"/>
      <c r="O83" s="138"/>
      <c r="P83" s="138"/>
      <c r="Q83" s="138"/>
      <c r="R83" s="138"/>
      <c r="S83" s="144"/>
    </row>
    <row r="84" spans="2:19" x14ac:dyDescent="0.25">
      <c r="B84" s="143"/>
      <c r="C84" s="146" t="s">
        <v>140</v>
      </c>
      <c r="D84" s="138"/>
      <c r="E84" s="138"/>
      <c r="F84" s="138"/>
      <c r="G84" s="138"/>
      <c r="H84" s="138"/>
      <c r="I84" s="138"/>
      <c r="J84" s="138"/>
      <c r="K84" s="138"/>
      <c r="L84" s="138"/>
      <c r="M84" s="138"/>
      <c r="N84" s="138"/>
      <c r="O84" s="138"/>
      <c r="P84" s="138"/>
      <c r="Q84" s="138"/>
      <c r="R84" s="138"/>
      <c r="S84" s="144"/>
    </row>
    <row r="85" spans="2:19" x14ac:dyDescent="0.25">
      <c r="B85" s="143"/>
      <c r="C85" s="199" t="s">
        <v>141</v>
      </c>
      <c r="D85" s="138"/>
      <c r="E85" s="138"/>
      <c r="F85" s="138"/>
      <c r="G85" s="138"/>
      <c r="H85" s="138"/>
      <c r="I85" s="138"/>
      <c r="J85" s="138"/>
      <c r="K85" s="138"/>
      <c r="L85" s="138"/>
      <c r="M85" s="138"/>
      <c r="N85" s="138"/>
      <c r="O85" s="138"/>
      <c r="P85" s="138"/>
      <c r="Q85" s="138"/>
      <c r="R85" s="138"/>
      <c r="S85" s="144"/>
    </row>
    <row r="86" spans="2:19" x14ac:dyDescent="0.25">
      <c r="B86" s="143"/>
      <c r="C86" s="138" t="s">
        <v>142</v>
      </c>
      <c r="D86" s="200"/>
      <c r="E86" s="138"/>
      <c r="F86" s="138"/>
      <c r="G86" s="138"/>
      <c r="H86" s="138"/>
      <c r="I86" s="138"/>
      <c r="J86" s="138"/>
      <c r="K86" s="138"/>
      <c r="L86" s="138"/>
      <c r="M86" s="138"/>
      <c r="N86" s="138"/>
      <c r="O86" s="138"/>
      <c r="P86" s="138"/>
      <c r="Q86" s="138"/>
      <c r="R86" s="138"/>
      <c r="S86" s="144"/>
    </row>
    <row r="87" spans="2:19" x14ac:dyDescent="0.25">
      <c r="B87" s="143"/>
      <c r="C87" s="138"/>
      <c r="D87" s="200"/>
      <c r="E87" s="138"/>
      <c r="F87" s="138"/>
      <c r="G87" s="138"/>
      <c r="H87" s="138"/>
      <c r="I87" s="138"/>
      <c r="J87" s="138"/>
      <c r="K87" s="138"/>
      <c r="L87" s="138"/>
      <c r="M87" s="138"/>
      <c r="N87" s="138"/>
      <c r="O87" s="138"/>
      <c r="P87" s="138"/>
      <c r="Q87" s="138"/>
      <c r="R87" s="138"/>
      <c r="S87" s="144"/>
    </row>
    <row r="88" spans="2:19" x14ac:dyDescent="0.25">
      <c r="B88" s="143"/>
      <c r="C88" s="197" t="s">
        <v>143</v>
      </c>
      <c r="D88" s="200"/>
      <c r="E88" s="138"/>
      <c r="F88" s="138"/>
      <c r="G88" s="138"/>
      <c r="H88" s="138"/>
      <c r="I88" s="138"/>
      <c r="J88" s="138"/>
      <c r="K88" s="138"/>
      <c r="L88" s="138"/>
      <c r="M88" s="138"/>
      <c r="N88" s="138"/>
      <c r="O88" s="138"/>
      <c r="P88" s="138"/>
      <c r="Q88" s="138"/>
      <c r="R88" s="138"/>
      <c r="S88" s="144"/>
    </row>
    <row r="89" spans="2:19" x14ac:dyDescent="0.25">
      <c r="B89" s="143"/>
      <c r="C89" s="197" t="s">
        <v>144</v>
      </c>
      <c r="D89" s="200"/>
      <c r="E89" s="138"/>
      <c r="F89" s="138"/>
      <c r="G89" s="138"/>
      <c r="H89" s="138"/>
      <c r="I89" s="138"/>
      <c r="J89" s="138"/>
      <c r="K89" s="138"/>
      <c r="L89" s="138"/>
      <c r="M89" s="138"/>
      <c r="N89" s="138"/>
      <c r="O89" s="138"/>
      <c r="P89" s="138"/>
      <c r="Q89" s="138"/>
      <c r="R89" s="138"/>
      <c r="S89" s="144"/>
    </row>
    <row r="90" spans="2:19" x14ac:dyDescent="0.25">
      <c r="B90" s="143"/>
      <c r="C90" s="146" t="s">
        <v>145</v>
      </c>
      <c r="D90" s="200"/>
      <c r="E90" s="138"/>
      <c r="F90" s="138"/>
      <c r="G90" s="138"/>
      <c r="H90" s="138"/>
      <c r="I90" s="138"/>
      <c r="J90" s="138"/>
      <c r="K90" s="138"/>
      <c r="L90" s="138"/>
      <c r="M90" s="138"/>
      <c r="N90" s="138"/>
      <c r="O90" s="138"/>
      <c r="P90" s="138"/>
      <c r="Q90" s="138"/>
      <c r="R90" s="138"/>
      <c r="S90" s="144"/>
    </row>
    <row r="91" spans="2:19" x14ac:dyDescent="0.25">
      <c r="B91" s="143"/>
      <c r="C91" s="146" t="s">
        <v>146</v>
      </c>
      <c r="D91" s="200"/>
      <c r="E91" s="138"/>
      <c r="F91" s="138"/>
      <c r="G91" s="138"/>
      <c r="H91" s="138"/>
      <c r="I91" s="138"/>
      <c r="J91" s="138"/>
      <c r="K91" s="138"/>
      <c r="L91" s="138"/>
      <c r="M91" s="138"/>
      <c r="N91" s="138"/>
      <c r="O91" s="138"/>
      <c r="P91" s="138"/>
      <c r="Q91" s="138"/>
      <c r="R91" s="138"/>
      <c r="S91" s="144"/>
    </row>
    <row r="92" spans="2:19" x14ac:dyDescent="0.25">
      <c r="B92" s="143"/>
      <c r="C92" s="146" t="s">
        <v>147</v>
      </c>
      <c r="D92" s="200"/>
      <c r="E92" s="138"/>
      <c r="F92" s="138"/>
      <c r="G92" s="138"/>
      <c r="H92" s="138"/>
      <c r="I92" s="138"/>
      <c r="J92" s="138"/>
      <c r="K92" s="138"/>
      <c r="L92" s="138"/>
      <c r="M92" s="138"/>
      <c r="N92" s="138"/>
      <c r="O92" s="138"/>
      <c r="P92" s="138"/>
      <c r="Q92" s="138"/>
      <c r="R92" s="138"/>
      <c r="S92" s="144"/>
    </row>
    <row r="93" spans="2:19" x14ac:dyDescent="0.25">
      <c r="B93" s="143"/>
      <c r="C93" s="146"/>
      <c r="D93" s="200"/>
      <c r="E93" s="138"/>
      <c r="F93" s="138"/>
      <c r="G93" s="138"/>
      <c r="H93" s="138"/>
      <c r="I93" s="138"/>
      <c r="J93" s="138"/>
      <c r="K93" s="138"/>
      <c r="L93" s="138"/>
      <c r="M93" s="138"/>
      <c r="N93" s="138"/>
      <c r="O93" s="138"/>
      <c r="P93" s="138"/>
      <c r="Q93" s="138"/>
      <c r="R93" s="138"/>
      <c r="S93" s="144"/>
    </row>
    <row r="94" spans="2:19" x14ac:dyDescent="0.25">
      <c r="B94" s="143"/>
      <c r="C94" s="197" t="s">
        <v>148</v>
      </c>
      <c r="D94" s="200"/>
      <c r="E94" s="138"/>
      <c r="F94" s="138"/>
      <c r="G94" s="138"/>
      <c r="H94" s="138"/>
      <c r="I94" s="138"/>
      <c r="J94" s="138"/>
      <c r="K94" s="138"/>
      <c r="L94" s="138"/>
      <c r="M94" s="138"/>
      <c r="N94" s="138"/>
      <c r="O94" s="138"/>
      <c r="P94" s="138"/>
      <c r="Q94" s="138"/>
      <c r="R94" s="138"/>
      <c r="S94" s="144"/>
    </row>
    <row r="95" spans="2:19" x14ac:dyDescent="0.25">
      <c r="B95" s="143"/>
      <c r="C95" s="146" t="s">
        <v>149</v>
      </c>
      <c r="D95" s="200"/>
      <c r="E95" s="138"/>
      <c r="F95" s="138"/>
      <c r="G95" s="138"/>
      <c r="H95" s="138"/>
      <c r="I95" s="138"/>
      <c r="J95" s="138"/>
      <c r="K95" s="138"/>
      <c r="L95" s="138"/>
      <c r="M95" s="138"/>
      <c r="N95" s="138"/>
      <c r="O95" s="138"/>
      <c r="P95" s="138"/>
      <c r="Q95" s="138"/>
      <c r="R95" s="138"/>
      <c r="S95" s="144"/>
    </row>
    <row r="96" spans="2:19" ht="15.75" thickBot="1" x14ac:dyDescent="0.3">
      <c r="B96" s="147"/>
      <c r="C96" s="148"/>
      <c r="D96" s="148"/>
      <c r="E96" s="148"/>
      <c r="F96" s="148"/>
      <c r="G96" s="148"/>
      <c r="H96" s="148"/>
      <c r="I96" s="148"/>
      <c r="J96" s="148"/>
      <c r="K96" s="148"/>
      <c r="L96" s="148"/>
      <c r="M96" s="148"/>
      <c r="N96" s="148"/>
      <c r="O96" s="148"/>
      <c r="P96" s="148"/>
      <c r="Q96" s="148"/>
      <c r="R96" s="148"/>
      <c r="S96" s="149"/>
    </row>
  </sheetData>
  <sheetProtection algorithmName="SHA-512" hashValue="V+/awtY41e64WUVmaLG0rkfjmegoxh/RuHY4q/1vtgCsoi6uOQEU8p0h4HdTgx+YLfHN0EiWjawN4pmRwUCf8A==" saltValue="Oo26Xcw4hO4nBDeGKwNTuw==" spinCount="100000" sheet="1" objects="1" scenarios="1"/>
  <mergeCells count="12">
    <mergeCell ref="B55:S55"/>
    <mergeCell ref="C12:H12"/>
    <mergeCell ref="C5:H5"/>
    <mergeCell ref="C54:H54"/>
    <mergeCell ref="B48:S48"/>
    <mergeCell ref="B49:S49"/>
    <mergeCell ref="B52:S52"/>
    <mergeCell ref="B47:S47"/>
    <mergeCell ref="B50:S50"/>
    <mergeCell ref="B51:S51"/>
    <mergeCell ref="B53:S53"/>
    <mergeCell ref="B17:I17"/>
  </mergeCells>
  <hyperlinks>
    <hyperlink ref="C12" r:id="rId1" location="paragraaf_3" xr:uid="{31A38297-9176-E24C-A4EE-D0E631CD2787}"/>
    <hyperlink ref="C5" r:id="rId2" location="paragraaf_3" display="Artikel 2.2 van de Beleidsregel voor projectsubsidies" xr:uid="{1E2A26D8-5276-5142-B114-8CA55419F11F}"/>
    <hyperlink ref="C54" r:id="rId3" location="paragraaf_3" display="Artikel 2.2 van de Beleidsregel voor projectsubsidies" xr:uid="{42E1AB77-4386-E74B-B4FA-C99E4027AA88}"/>
    <hyperlink ref="C5:H5" r:id="rId4" display="Artikel 2.4 en 2.5.1 van de Beleidsregel voor projectsubsidies" xr:uid="{0E922D0A-53F0-46BB-B502-72CD58082910}"/>
    <hyperlink ref="C12:H12" r:id="rId5" display="Artikel 2.2 van de Beleidsregel voor projectsubsidies" xr:uid="{5831F2E4-06A1-46B0-9E57-08B8EFB2A8FE}"/>
    <hyperlink ref="C54:H54" r:id="rId6" display="Artikel 2.3.1 van de Beleidsregel voor projectsubsidies" xr:uid="{8E61D17C-F399-4E8C-97C2-CAB7E98F8F5D}"/>
  </hyperlinks>
  <pageMargins left="0.7" right="0.7" top="0.75" bottom="0.75" header="0.3" footer="0.3"/>
  <pageSetup paperSize="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B654-6350-4430-8963-C186FE52D0F9}">
  <dimension ref="B1:T84"/>
  <sheetViews>
    <sheetView showGridLines="0" tabSelected="1" topLeftCell="B1" zoomScale="99" zoomScaleNormal="99" workbookViewId="0">
      <selection activeCell="C5" sqref="C5:D5"/>
    </sheetView>
  </sheetViews>
  <sheetFormatPr defaultColWidth="9.140625" defaultRowHeight="12" x14ac:dyDescent="0.2"/>
  <cols>
    <col min="1" max="1" width="5.85546875" style="99" customWidth="1"/>
    <col min="2" max="2" width="57.28515625" style="99" customWidth="1"/>
    <col min="3" max="3" width="32.7109375" style="99" customWidth="1"/>
    <col min="4" max="4" width="34.7109375" style="99" customWidth="1"/>
    <col min="5" max="5" width="37" style="99" customWidth="1"/>
    <col min="6" max="6" width="52.7109375" style="99" bestFit="1" customWidth="1"/>
    <col min="7" max="10" width="17.7109375" style="99" customWidth="1"/>
    <col min="11" max="11" width="34.85546875" style="124" bestFit="1" customWidth="1"/>
    <col min="12" max="12" width="15.85546875" style="124" customWidth="1"/>
    <col min="13" max="13" width="15.85546875" style="99" customWidth="1"/>
    <col min="14" max="14" width="17.85546875" style="99" customWidth="1"/>
    <col min="15" max="15" width="15.85546875" style="123" customWidth="1"/>
    <col min="16" max="16" width="12.85546875" style="99" customWidth="1"/>
    <col min="17" max="17" width="4" style="99" customWidth="1"/>
    <col min="18" max="16384" width="9.140625" style="99"/>
  </cols>
  <sheetData>
    <row r="1" spans="2:20" ht="32.25" customHeight="1" x14ac:dyDescent="0.2">
      <c r="B1" s="207" t="s">
        <v>150</v>
      </c>
      <c r="C1" s="206"/>
      <c r="D1" s="206"/>
      <c r="E1" s="206"/>
      <c r="F1" s="206"/>
      <c r="G1" s="206"/>
      <c r="H1" s="206"/>
      <c r="I1" s="206"/>
      <c r="J1" s="206"/>
      <c r="K1" s="208"/>
      <c r="L1" s="208"/>
      <c r="M1" s="206"/>
      <c r="N1" s="206"/>
      <c r="O1" s="209"/>
    </row>
    <row r="2" spans="2:20" customFormat="1" ht="12.75" customHeight="1" x14ac:dyDescent="0.25">
      <c r="B2" s="210"/>
      <c r="C2" s="211"/>
      <c r="D2" s="211"/>
      <c r="E2" s="211"/>
      <c r="F2" s="211"/>
      <c r="G2" s="211"/>
      <c r="H2" s="211"/>
      <c r="I2" s="211"/>
      <c r="J2" s="211"/>
      <c r="K2" s="211"/>
      <c r="L2" s="211"/>
      <c r="M2" s="211"/>
      <c r="N2" s="211"/>
      <c r="O2" s="212"/>
    </row>
    <row r="3" spans="2:20" ht="15" customHeight="1" x14ac:dyDescent="0.2">
      <c r="B3" s="104" t="s">
        <v>151</v>
      </c>
      <c r="C3" s="342" t="s">
        <v>152</v>
      </c>
      <c r="D3" s="343"/>
      <c r="E3" s="302" t="s">
        <v>153</v>
      </c>
      <c r="F3" s="213"/>
      <c r="G3" s="213"/>
      <c r="H3" s="346" t="s">
        <v>316</v>
      </c>
      <c r="I3" s="347" t="s">
        <v>317</v>
      </c>
      <c r="J3" s="347"/>
      <c r="K3" s="214"/>
      <c r="L3" s="214"/>
      <c r="M3" s="214"/>
      <c r="N3" s="214"/>
      <c r="O3" s="215"/>
      <c r="P3" s="102"/>
      <c r="Q3" s="102"/>
    </row>
    <row r="4" spans="2:20" ht="15" customHeight="1" x14ac:dyDescent="0.2">
      <c r="B4" s="103" t="s">
        <v>154</v>
      </c>
      <c r="C4" s="270" t="s">
        <v>155</v>
      </c>
      <c r="D4" s="21"/>
      <c r="E4" s="303" t="s">
        <v>156</v>
      </c>
      <c r="F4" s="213"/>
      <c r="G4" s="213"/>
      <c r="H4" s="346"/>
      <c r="I4" s="348" t="s">
        <v>318</v>
      </c>
      <c r="J4" s="348"/>
      <c r="K4" s="214"/>
      <c r="L4" s="214"/>
      <c r="M4" s="214"/>
      <c r="N4" s="214"/>
      <c r="O4" s="215"/>
      <c r="P4" s="102"/>
      <c r="Q4" s="102"/>
    </row>
    <row r="5" spans="2:20" ht="15" customHeight="1" x14ac:dyDescent="0.25">
      <c r="B5" s="104" t="s">
        <v>157</v>
      </c>
      <c r="C5" s="344"/>
      <c r="D5" s="345"/>
      <c r="E5" s="304"/>
      <c r="F5" s="213"/>
      <c r="G5" s="213"/>
      <c r="H5" s="346"/>
      <c r="I5" s="349" t="s">
        <v>319</v>
      </c>
      <c r="J5" s="349"/>
      <c r="K5" s="214"/>
      <c r="L5" s="214"/>
      <c r="M5" s="214"/>
      <c r="N5" s="214"/>
      <c r="O5" s="215"/>
      <c r="P5" s="102"/>
      <c r="Q5" s="102"/>
    </row>
    <row r="6" spans="2:20" ht="15" customHeight="1" x14ac:dyDescent="0.2">
      <c r="B6" s="104" t="s">
        <v>158</v>
      </c>
      <c r="C6" s="351"/>
      <c r="D6" s="352"/>
      <c r="E6" s="303" t="s">
        <v>156</v>
      </c>
      <c r="F6" s="213"/>
      <c r="G6" s="213"/>
      <c r="H6" s="346"/>
      <c r="I6" s="350" t="s">
        <v>320</v>
      </c>
      <c r="J6" s="350"/>
      <c r="K6" s="214"/>
      <c r="L6" s="214"/>
      <c r="M6" s="214"/>
      <c r="N6" s="214"/>
      <c r="O6" s="215"/>
      <c r="P6" s="102"/>
      <c r="Q6" s="102"/>
    </row>
    <row r="7" spans="2:20" ht="15" customHeight="1" x14ac:dyDescent="0.2">
      <c r="B7" s="104" t="s">
        <v>159</v>
      </c>
      <c r="C7" s="360"/>
      <c r="D7" s="361"/>
      <c r="E7" s="353" t="s">
        <v>160</v>
      </c>
      <c r="F7" s="213"/>
      <c r="G7" s="213"/>
      <c r="H7" s="216"/>
      <c r="I7" s="216"/>
      <c r="J7" s="216"/>
      <c r="K7" s="217"/>
      <c r="L7" s="217"/>
      <c r="M7" s="217"/>
      <c r="N7" s="217"/>
      <c r="O7" s="218"/>
      <c r="P7" s="105"/>
      <c r="Q7" s="105"/>
    </row>
    <row r="8" spans="2:20" ht="15" customHeight="1" x14ac:dyDescent="0.2">
      <c r="B8" s="104" t="s">
        <v>161</v>
      </c>
      <c r="C8" s="362"/>
      <c r="D8" s="363"/>
      <c r="E8" s="354"/>
      <c r="F8" s="219"/>
      <c r="G8" s="219"/>
      <c r="H8" s="216"/>
      <c r="I8" s="216"/>
      <c r="J8" s="216"/>
      <c r="K8" s="217"/>
      <c r="L8" s="217"/>
      <c r="M8" s="217"/>
      <c r="N8" s="217"/>
      <c r="O8" s="218"/>
      <c r="P8" s="105"/>
      <c r="Q8" s="105"/>
    </row>
    <row r="9" spans="2:20" ht="15" customHeight="1" x14ac:dyDescent="0.2">
      <c r="B9" s="104" t="s">
        <v>162</v>
      </c>
      <c r="C9" s="362"/>
      <c r="D9" s="363"/>
      <c r="E9" s="355"/>
      <c r="F9" s="219"/>
      <c r="G9" s="219"/>
      <c r="H9" s="216"/>
      <c r="I9" s="216"/>
      <c r="J9" s="216"/>
      <c r="K9" s="217"/>
      <c r="L9" s="217"/>
      <c r="M9" s="217"/>
      <c r="N9" s="217"/>
      <c r="O9" s="218"/>
      <c r="P9" s="105"/>
      <c r="Q9" s="105"/>
    </row>
    <row r="10" spans="2:20" ht="15" customHeight="1" x14ac:dyDescent="0.2">
      <c r="B10" s="106" t="s">
        <v>163</v>
      </c>
      <c r="C10" s="364" t="str">
        <f>_xlfn.IFNA('Niet aan komen'!P5,"")</f>
        <v/>
      </c>
      <c r="D10" s="365"/>
      <c r="E10" s="305"/>
      <c r="F10" s="220"/>
      <c r="G10" s="220"/>
      <c r="H10" s="216"/>
      <c r="I10" s="216"/>
      <c r="J10" s="216"/>
      <c r="K10" s="217"/>
      <c r="L10" s="217"/>
      <c r="M10" s="217"/>
      <c r="N10" s="217"/>
      <c r="O10" s="218"/>
      <c r="P10" s="105"/>
      <c r="Q10" s="105"/>
    </row>
    <row r="11" spans="2:20" ht="15" customHeight="1" x14ac:dyDescent="0.2">
      <c r="B11" s="61" t="s">
        <v>164</v>
      </c>
      <c r="C11" s="366"/>
      <c r="D11" s="367"/>
      <c r="E11" s="356" t="s">
        <v>156</v>
      </c>
      <c r="F11" s="220"/>
      <c r="G11" s="220"/>
      <c r="H11" s="216"/>
      <c r="I11" s="216"/>
      <c r="J11" s="216"/>
      <c r="K11" s="217"/>
      <c r="L11" s="217"/>
      <c r="M11" s="217"/>
      <c r="N11" s="217"/>
      <c r="O11" s="218"/>
      <c r="P11" s="105"/>
      <c r="Q11" s="105"/>
    </row>
    <row r="12" spans="2:20" ht="15" customHeight="1" thickBot="1" x14ac:dyDescent="0.25">
      <c r="B12" s="62" t="s">
        <v>165</v>
      </c>
      <c r="C12" s="358"/>
      <c r="D12" s="359"/>
      <c r="E12" s="357"/>
      <c r="F12" s="221"/>
      <c r="G12" s="221"/>
      <c r="H12" s="222"/>
      <c r="I12" s="222"/>
      <c r="J12" s="222"/>
      <c r="K12" s="223"/>
      <c r="L12" s="223"/>
      <c r="M12" s="223"/>
      <c r="N12" s="223"/>
      <c r="O12" s="224"/>
      <c r="P12" s="105"/>
      <c r="Q12" s="105"/>
    </row>
    <row r="13" spans="2:20" customFormat="1" ht="15.75" thickBot="1" x14ac:dyDescent="0.3"/>
    <row r="14" spans="2:20" customFormat="1" ht="15.95" customHeight="1" thickBot="1" x14ac:dyDescent="0.3">
      <c r="B14" s="267" t="s">
        <v>166</v>
      </c>
    </row>
    <row r="15" spans="2:20" s="63" customFormat="1" ht="26.25" customHeight="1" x14ac:dyDescent="0.25">
      <c r="B15" s="225" t="s">
        <v>167</v>
      </c>
      <c r="C15" s="324" t="s">
        <v>168</v>
      </c>
      <c r="D15" s="328"/>
      <c r="E15" s="368" t="s">
        <v>33</v>
      </c>
      <c r="F15" s="369"/>
      <c r="G15" s="227" t="s">
        <v>169</v>
      </c>
      <c r="H15" s="228" t="s">
        <v>170</v>
      </c>
      <c r="I15" s="229" t="s">
        <v>171</v>
      </c>
      <c r="J15" s="254" t="s">
        <v>172</v>
      </c>
      <c r="K15" s="254" t="s">
        <v>173</v>
      </c>
      <c r="L15" s="255" t="s">
        <v>174</v>
      </c>
      <c r="M15" s="256" t="s">
        <v>175</v>
      </c>
      <c r="N15" s="257" t="s">
        <v>176</v>
      </c>
      <c r="O15" s="258" t="s">
        <v>62</v>
      </c>
      <c r="Q15" s="1"/>
      <c r="T15"/>
    </row>
    <row r="16" spans="2:20" ht="12" customHeight="1" x14ac:dyDescent="0.25">
      <c r="B16" s="201"/>
      <c r="C16" s="319"/>
      <c r="D16" s="320"/>
      <c r="E16" s="317"/>
      <c r="F16" s="318"/>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5">
      <c r="B17" s="201"/>
      <c r="C17" s="203"/>
      <c r="D17" s="204"/>
      <c r="E17" s="317"/>
      <c r="F17" s="318"/>
      <c r="G17" s="23"/>
      <c r="H17" s="22"/>
      <c r="I17" s="11"/>
      <c r="J17" s="107">
        <f t="shared" ref="J17:J30" si="2">G17*I17</f>
        <v>0</v>
      </c>
      <c r="K17" s="18">
        <f t="shared" ref="K17:K30" si="3">$C$12</f>
        <v>0</v>
      </c>
      <c r="L17" s="108" t="str" cm="1">
        <f t="array" ref="L17">IFERROR(_xlfn.IFS($C$11="Ja",(K17*J17),$C$11="Nee",0),"")</f>
        <v/>
      </c>
      <c r="M17" s="109" t="str">
        <f t="shared" ref="M17:M30" si="4">IFERROR(J17+L17,"")</f>
        <v/>
      </c>
      <c r="N17" s="18" t="str">
        <f t="shared" ref="N17:N30" si="5">IFERROR($C$10,"")</f>
        <v/>
      </c>
      <c r="O17" s="110" t="str">
        <f t="shared" ref="O17:O30" si="6">IFERROR(M17*N17,"")</f>
        <v/>
      </c>
      <c r="Q17" s="111"/>
    </row>
    <row r="18" spans="2:17" ht="12" customHeight="1" x14ac:dyDescent="0.25">
      <c r="B18" s="201"/>
      <c r="C18" s="203"/>
      <c r="D18" s="204"/>
      <c r="E18" s="317"/>
      <c r="F18" s="318"/>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5">
      <c r="B19" s="201"/>
      <c r="C19" s="203"/>
      <c r="D19" s="204"/>
      <c r="E19" s="317"/>
      <c r="F19" s="318"/>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5">
      <c r="B20" s="201"/>
      <c r="C20" s="203"/>
      <c r="D20" s="204"/>
      <c r="E20" s="317"/>
      <c r="F20" s="318"/>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5">
      <c r="B21" s="201"/>
      <c r="C21" s="203"/>
      <c r="D21" s="204"/>
      <c r="E21" s="317"/>
      <c r="F21" s="318"/>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5">
      <c r="B22" s="201"/>
      <c r="C22" s="203"/>
      <c r="D22" s="204"/>
      <c r="E22" s="317"/>
      <c r="F22" s="318"/>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5">
      <c r="B23" s="201"/>
      <c r="C23" s="203"/>
      <c r="D23" s="204"/>
      <c r="E23" s="317"/>
      <c r="F23" s="318"/>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5">
      <c r="B24" s="201"/>
      <c r="C24" s="203"/>
      <c r="D24" s="204"/>
      <c r="E24" s="317"/>
      <c r="F24" s="318"/>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5">
      <c r="B25" s="201"/>
      <c r="C25" s="203"/>
      <c r="D25" s="204"/>
      <c r="E25" s="317"/>
      <c r="F25" s="318"/>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5">
      <c r="B26" s="201"/>
      <c r="C26" s="203"/>
      <c r="D26" s="204"/>
      <c r="E26" s="317"/>
      <c r="F26" s="318"/>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5">
      <c r="B27" s="202"/>
      <c r="C27" s="319"/>
      <c r="D27" s="320"/>
      <c r="E27" s="317"/>
      <c r="F27" s="318"/>
      <c r="G27" s="23"/>
      <c r="H27" s="22"/>
      <c r="I27" s="11"/>
      <c r="J27" s="107">
        <f t="shared" si="2"/>
        <v>0</v>
      </c>
      <c r="K27" s="18">
        <f t="shared" si="3"/>
        <v>0</v>
      </c>
      <c r="L27" s="108" t="str" cm="1">
        <f t="array" ref="L27">IFERROR(_xlfn.IFS($C$11="Ja",(K27*J27),$C$11="Nee",0),"")</f>
        <v/>
      </c>
      <c r="M27" s="109" t="str">
        <f t="shared" si="4"/>
        <v/>
      </c>
      <c r="N27" s="18" t="str">
        <f t="shared" si="5"/>
        <v/>
      </c>
      <c r="O27" s="110" t="str">
        <f t="shared" si="6"/>
        <v/>
      </c>
      <c r="Q27" s="111"/>
    </row>
    <row r="28" spans="2:17" ht="12" customHeight="1" x14ac:dyDescent="0.25">
      <c r="B28" s="202"/>
      <c r="C28" s="203"/>
      <c r="D28" s="204"/>
      <c r="E28" s="317"/>
      <c r="F28" s="318"/>
      <c r="G28" s="23"/>
      <c r="H28" s="22"/>
      <c r="I28" s="11"/>
      <c r="J28" s="107">
        <f t="shared" si="2"/>
        <v>0</v>
      </c>
      <c r="K28" s="18">
        <f t="shared" si="3"/>
        <v>0</v>
      </c>
      <c r="L28" s="108" t="str" cm="1">
        <f t="array" ref="L28">IFERROR(_xlfn.IFS($C$11="Ja",(K28*J28),$C$11="Nee",0),"")</f>
        <v/>
      </c>
      <c r="M28" s="109" t="str">
        <f t="shared" si="4"/>
        <v/>
      </c>
      <c r="N28" s="18" t="str">
        <f t="shared" si="5"/>
        <v/>
      </c>
      <c r="O28" s="110" t="str">
        <f t="shared" si="6"/>
        <v/>
      </c>
      <c r="Q28" s="111"/>
    </row>
    <row r="29" spans="2:17" ht="12" customHeight="1" x14ac:dyDescent="0.25">
      <c r="B29" s="202"/>
      <c r="C29" s="203"/>
      <c r="D29" s="204"/>
      <c r="E29" s="317"/>
      <c r="F29" s="318"/>
      <c r="G29" s="23"/>
      <c r="H29" s="22"/>
      <c r="I29" s="11"/>
      <c r="J29" s="107">
        <f t="shared" si="2"/>
        <v>0</v>
      </c>
      <c r="K29" s="18">
        <f t="shared" si="3"/>
        <v>0</v>
      </c>
      <c r="L29" s="108" t="str" cm="1">
        <f t="array" ref="L29">IFERROR(_xlfn.IFS($C$11="Ja",(K29*J29),$C$11="Nee",0),"")</f>
        <v/>
      </c>
      <c r="M29" s="109" t="str">
        <f t="shared" si="4"/>
        <v/>
      </c>
      <c r="N29" s="18" t="str">
        <f t="shared" si="5"/>
        <v/>
      </c>
      <c r="O29" s="110" t="str">
        <f t="shared" si="6"/>
        <v/>
      </c>
      <c r="Q29" s="111"/>
    </row>
    <row r="30" spans="2:17" ht="12" customHeight="1" x14ac:dyDescent="0.25">
      <c r="B30" s="202"/>
      <c r="C30" s="203"/>
      <c r="D30" s="204"/>
      <c r="E30" s="317"/>
      <c r="F30" s="318"/>
      <c r="G30" s="23"/>
      <c r="H30" s="22"/>
      <c r="I30" s="11"/>
      <c r="J30" s="107">
        <f t="shared" si="2"/>
        <v>0</v>
      </c>
      <c r="K30" s="18">
        <f t="shared" si="3"/>
        <v>0</v>
      </c>
      <c r="L30" s="108" t="str" cm="1">
        <f t="array" ref="L30">IFERROR(_xlfn.IFS($C$11="Ja",(K30*J30),$C$11="Nee",0),"")</f>
        <v/>
      </c>
      <c r="M30" s="109" t="str">
        <f t="shared" si="4"/>
        <v/>
      </c>
      <c r="N30" s="18" t="str">
        <f t="shared" si="5"/>
        <v/>
      </c>
      <c r="O30" s="110" t="str">
        <f t="shared" si="6"/>
        <v/>
      </c>
      <c r="Q30" s="111"/>
    </row>
    <row r="31" spans="2:17" ht="12" customHeight="1" x14ac:dyDescent="0.25">
      <c r="B31" s="201"/>
      <c r="C31" s="319"/>
      <c r="D31" s="320"/>
      <c r="E31" s="317"/>
      <c r="F31" s="318"/>
      <c r="G31" s="23"/>
      <c r="H31" s="22"/>
      <c r="I31" s="11"/>
      <c r="J31" s="107">
        <f t="shared" ref="J31:J33" si="7">G31*I31</f>
        <v>0</v>
      </c>
      <c r="K31" s="18">
        <f t="shared" ref="K31:K35" si="8">$C$12</f>
        <v>0</v>
      </c>
      <c r="L31" s="108" t="str" cm="1">
        <f t="array" ref="L31">IFERROR(_xlfn.IFS($C$11="Ja",(K31*J31),$C$11="Nee",0),"")</f>
        <v/>
      </c>
      <c r="M31" s="109" t="str">
        <f t="shared" ref="M31:M33" si="9">IFERROR(J31+L31,"")</f>
        <v/>
      </c>
      <c r="N31" s="18" t="str">
        <f t="shared" ref="N31:N33" si="10">IFERROR($C$10,"")</f>
        <v/>
      </c>
      <c r="O31" s="110" t="str">
        <f t="shared" ref="O31:O33" si="11">IFERROR(M31*N31,"")</f>
        <v/>
      </c>
      <c r="Q31" s="111"/>
    </row>
    <row r="32" spans="2:17" ht="12" customHeight="1" x14ac:dyDescent="0.25">
      <c r="B32" s="202"/>
      <c r="C32" s="319"/>
      <c r="D32" s="320"/>
      <c r="E32" s="317"/>
      <c r="F32" s="318"/>
      <c r="G32" s="23"/>
      <c r="H32" s="22"/>
      <c r="I32" s="11"/>
      <c r="J32" s="107">
        <f t="shared" si="7"/>
        <v>0</v>
      </c>
      <c r="K32" s="18">
        <f t="shared" si="8"/>
        <v>0</v>
      </c>
      <c r="L32" s="108" t="str" cm="1">
        <f t="array" ref="L32">IFERROR(_xlfn.IFS($C$11="Ja",(K32*J32),$C$11="Nee",0),"")</f>
        <v/>
      </c>
      <c r="M32" s="109" t="str">
        <f t="shared" si="9"/>
        <v/>
      </c>
      <c r="N32" s="18" t="str">
        <f t="shared" si="10"/>
        <v/>
      </c>
      <c r="O32" s="110" t="str">
        <f t="shared" si="11"/>
        <v/>
      </c>
      <c r="Q32" s="111"/>
    </row>
    <row r="33" spans="2:17" ht="12" customHeight="1" x14ac:dyDescent="0.25">
      <c r="B33" s="202"/>
      <c r="C33" s="319"/>
      <c r="D33" s="320"/>
      <c r="E33" s="317"/>
      <c r="F33" s="318"/>
      <c r="G33" s="23"/>
      <c r="H33" s="22"/>
      <c r="I33" s="11"/>
      <c r="J33" s="107">
        <f t="shared" si="7"/>
        <v>0</v>
      </c>
      <c r="K33" s="18">
        <f t="shared" si="8"/>
        <v>0</v>
      </c>
      <c r="L33" s="108" t="str" cm="1">
        <f t="array" ref="L33">IFERROR(_xlfn.IFS($C$11="Ja",(K33*J33),$C$11="Nee",0),"")</f>
        <v/>
      </c>
      <c r="M33" s="109" t="str">
        <f t="shared" si="9"/>
        <v/>
      </c>
      <c r="N33" s="18" t="str">
        <f t="shared" si="10"/>
        <v/>
      </c>
      <c r="O33" s="110" t="str">
        <f t="shared" si="11"/>
        <v/>
      </c>
      <c r="Q33" s="111"/>
    </row>
    <row r="34" spans="2:17" ht="12" customHeight="1" x14ac:dyDescent="0.25">
      <c r="B34" s="202"/>
      <c r="C34" s="319"/>
      <c r="D34" s="320"/>
      <c r="E34" s="317"/>
      <c r="F34" s="318"/>
      <c r="G34" s="23"/>
      <c r="H34" s="22"/>
      <c r="I34" s="11"/>
      <c r="J34" s="107">
        <f t="shared" si="0"/>
        <v>0</v>
      </c>
      <c r="K34" s="18">
        <f t="shared" si="8"/>
        <v>0</v>
      </c>
      <c r="L34" s="108" t="str" cm="1">
        <f t="array" ref="L34">IFERROR(_xlfn.IFS($C$11="Ja",(K34*J34),$C$11="Nee",0),"")</f>
        <v/>
      </c>
      <c r="M34" s="109" t="str">
        <f t="shared" si="1"/>
        <v/>
      </c>
      <c r="N34" s="18" t="str">
        <f t="shared" ref="N34:N35" si="12">IFERROR($C$10,"")</f>
        <v/>
      </c>
      <c r="O34" s="110" t="str">
        <f t="shared" ref="O34:O35" si="13">IFERROR(M34*N34,"")</f>
        <v/>
      </c>
      <c r="Q34" s="111"/>
    </row>
    <row r="35" spans="2:17" ht="12" customHeight="1" x14ac:dyDescent="0.25">
      <c r="B35" s="5"/>
      <c r="C35" s="319"/>
      <c r="D35" s="320"/>
      <c r="E35" s="317"/>
      <c r="F35" s="318"/>
      <c r="G35" s="23"/>
      <c r="H35" s="22"/>
      <c r="I35" s="11"/>
      <c r="J35" s="107">
        <f t="shared" si="0"/>
        <v>0</v>
      </c>
      <c r="K35" s="18">
        <f t="shared" si="8"/>
        <v>0</v>
      </c>
      <c r="L35" s="108" t="str" cm="1">
        <f t="array" ref="L35">IFERROR(_xlfn.IFS($C$11="Ja",(K35*J35),$C$11="Nee",0),"")</f>
        <v/>
      </c>
      <c r="M35" s="109" t="str">
        <f t="shared" si="1"/>
        <v/>
      </c>
      <c r="N35" s="18" t="str">
        <f t="shared" si="12"/>
        <v/>
      </c>
      <c r="O35" s="110" t="str">
        <f t="shared" si="13"/>
        <v/>
      </c>
      <c r="Q35" s="111"/>
    </row>
    <row r="36" spans="2:17" s="63" customFormat="1" ht="15.95" customHeight="1" thickBot="1" x14ac:dyDescent="0.3">
      <c r="B36" s="259" t="s">
        <v>177</v>
      </c>
      <c r="C36" s="260"/>
      <c r="D36" s="238"/>
      <c r="E36" s="322"/>
      <c r="F36" s="323"/>
      <c r="G36" s="261"/>
      <c r="H36" s="261"/>
      <c r="I36" s="262"/>
      <c r="J36" s="263">
        <f>SUM(J16:J35)</f>
        <v>0</v>
      </c>
      <c r="K36" s="263"/>
      <c r="L36" s="264">
        <f>SUM(L16:L35)</f>
        <v>0</v>
      </c>
      <c r="M36" s="263">
        <f>SUM(M16:M35)</f>
        <v>0</v>
      </c>
      <c r="N36" s="265"/>
      <c r="O36" s="266">
        <f>SUM(O16:O35)</f>
        <v>0</v>
      </c>
      <c r="Q36" s="2"/>
    </row>
    <row r="37" spans="2:17" customFormat="1" ht="12.75" customHeight="1" thickBot="1" x14ac:dyDescent="0.3"/>
    <row r="38" spans="2:17" customFormat="1" ht="15.95" customHeight="1" thickBot="1" x14ac:dyDescent="0.3">
      <c r="B38" s="268" t="s">
        <v>178</v>
      </c>
    </row>
    <row r="39" spans="2:17" ht="26.25" customHeight="1" x14ac:dyDescent="0.2">
      <c r="B39" s="225" t="s">
        <v>167</v>
      </c>
      <c r="C39" s="324" t="s">
        <v>179</v>
      </c>
      <c r="D39" s="328"/>
      <c r="E39" s="228" t="s">
        <v>33</v>
      </c>
      <c r="F39" s="230" t="s">
        <v>180</v>
      </c>
      <c r="G39" s="231" t="s">
        <v>181</v>
      </c>
      <c r="H39" s="250" t="s">
        <v>182</v>
      </c>
      <c r="I39" s="112"/>
      <c r="J39" s="112"/>
      <c r="K39" s="112"/>
      <c r="L39" s="112"/>
      <c r="M39" s="251" t="s">
        <v>183</v>
      </c>
      <c r="N39" s="252" t="s">
        <v>176</v>
      </c>
      <c r="O39" s="253" t="s">
        <v>62</v>
      </c>
      <c r="Q39" s="115"/>
    </row>
    <row r="40" spans="2:17" ht="12" customHeight="1" x14ac:dyDescent="0.25">
      <c r="B40" s="5"/>
      <c r="C40" s="319"/>
      <c r="D40" s="320"/>
      <c r="E40" s="22"/>
      <c r="F40" s="25"/>
      <c r="G40" s="8"/>
      <c r="H40" s="6" t="str">
        <f t="shared" ref="H40:H59" si="14">IFERROR(VLOOKUP(F40,Sel_tarief,2,FALSE),"")</f>
        <v/>
      </c>
      <c r="I40" s="112"/>
      <c r="J40" s="112"/>
      <c r="K40" s="112"/>
      <c r="L40" s="112"/>
      <c r="M40" s="7" t="str">
        <f t="shared" ref="M40:M59" si="15">IFERROR(G40*H40,"")</f>
        <v/>
      </c>
      <c r="N40" s="18" t="str">
        <f t="shared" ref="N40:N59" si="16">IFERROR($C$10,"")</f>
        <v/>
      </c>
      <c r="O40" s="110" t="str">
        <f t="shared" ref="O40:O59" si="17">IFERROR(M40*N40,"")</f>
        <v/>
      </c>
      <c r="Q40" s="111"/>
    </row>
    <row r="41" spans="2:17" ht="12" customHeight="1" x14ac:dyDescent="0.25">
      <c r="B41" s="5"/>
      <c r="C41" s="319"/>
      <c r="D41" s="320"/>
      <c r="E41" s="22"/>
      <c r="F41" s="25"/>
      <c r="G41" s="8"/>
      <c r="H41" s="6" t="str">
        <f t="shared" si="14"/>
        <v/>
      </c>
      <c r="I41" s="112"/>
      <c r="J41" s="112"/>
      <c r="K41" s="112"/>
      <c r="L41" s="112"/>
      <c r="M41" s="7" t="str">
        <f t="shared" ref="M41:M50" si="18">IFERROR(G41*H41,"")</f>
        <v/>
      </c>
      <c r="N41" s="18" t="str">
        <f t="shared" si="16"/>
        <v/>
      </c>
      <c r="O41" s="110" t="str">
        <f t="shared" ref="O41:O50" si="19">IFERROR(M41*N41,"")</f>
        <v/>
      </c>
      <c r="Q41" s="111"/>
    </row>
    <row r="42" spans="2:17" ht="12" customHeight="1" x14ac:dyDescent="0.25">
      <c r="B42" s="5"/>
      <c r="C42" s="319"/>
      <c r="D42" s="320"/>
      <c r="E42" s="22"/>
      <c r="F42" s="25"/>
      <c r="G42" s="8"/>
      <c r="H42" s="6" t="str">
        <f t="shared" si="14"/>
        <v/>
      </c>
      <c r="I42" s="112"/>
      <c r="J42" s="112"/>
      <c r="K42" s="112"/>
      <c r="L42" s="112"/>
      <c r="M42" s="7" t="str">
        <f t="shared" si="18"/>
        <v/>
      </c>
      <c r="N42" s="18" t="str">
        <f t="shared" si="16"/>
        <v/>
      </c>
      <c r="O42" s="110" t="str">
        <f t="shared" si="19"/>
        <v/>
      </c>
      <c r="Q42" s="111"/>
    </row>
    <row r="43" spans="2:17" ht="12" customHeight="1" x14ac:dyDescent="0.25">
      <c r="B43" s="5"/>
      <c r="C43" s="319"/>
      <c r="D43" s="320"/>
      <c r="E43" s="22"/>
      <c r="F43" s="25"/>
      <c r="G43" s="8"/>
      <c r="H43" s="6" t="str">
        <f t="shared" si="14"/>
        <v/>
      </c>
      <c r="I43" s="112"/>
      <c r="J43" s="112"/>
      <c r="K43" s="112"/>
      <c r="L43" s="112"/>
      <c r="M43" s="7" t="str">
        <f t="shared" si="18"/>
        <v/>
      </c>
      <c r="N43" s="18" t="str">
        <f t="shared" si="16"/>
        <v/>
      </c>
      <c r="O43" s="110" t="str">
        <f t="shared" si="19"/>
        <v/>
      </c>
      <c r="Q43" s="111"/>
    </row>
    <row r="44" spans="2:17" ht="12" customHeight="1" x14ac:dyDescent="0.25">
      <c r="B44" s="5"/>
      <c r="C44" s="319"/>
      <c r="D44" s="320"/>
      <c r="E44" s="22"/>
      <c r="F44" s="25"/>
      <c r="G44" s="8"/>
      <c r="H44" s="6" t="str">
        <f t="shared" si="14"/>
        <v/>
      </c>
      <c r="I44" s="112"/>
      <c r="J44" s="112"/>
      <c r="K44" s="112"/>
      <c r="L44" s="112"/>
      <c r="M44" s="7" t="str">
        <f t="shared" si="18"/>
        <v/>
      </c>
      <c r="N44" s="18" t="str">
        <f t="shared" si="16"/>
        <v/>
      </c>
      <c r="O44" s="110" t="str">
        <f t="shared" si="19"/>
        <v/>
      </c>
      <c r="Q44" s="111"/>
    </row>
    <row r="45" spans="2:17" ht="12" customHeight="1" x14ac:dyDescent="0.25">
      <c r="B45" s="5"/>
      <c r="C45" s="319"/>
      <c r="D45" s="320"/>
      <c r="E45" s="22"/>
      <c r="F45" s="25"/>
      <c r="G45" s="8"/>
      <c r="H45" s="6" t="str">
        <f t="shared" si="14"/>
        <v/>
      </c>
      <c r="I45" s="112"/>
      <c r="J45" s="112"/>
      <c r="K45" s="112"/>
      <c r="L45" s="112"/>
      <c r="M45" s="7" t="str">
        <f t="shared" si="18"/>
        <v/>
      </c>
      <c r="N45" s="18" t="str">
        <f t="shared" si="16"/>
        <v/>
      </c>
      <c r="O45" s="110" t="str">
        <f t="shared" si="19"/>
        <v/>
      </c>
      <c r="Q45" s="111"/>
    </row>
    <row r="46" spans="2:17" ht="12" customHeight="1" x14ac:dyDescent="0.25">
      <c r="B46" s="5"/>
      <c r="C46" s="319"/>
      <c r="D46" s="320"/>
      <c r="E46" s="22"/>
      <c r="F46" s="25"/>
      <c r="G46" s="8"/>
      <c r="H46" s="6" t="str">
        <f t="shared" si="14"/>
        <v/>
      </c>
      <c r="I46" s="112"/>
      <c r="J46" s="112"/>
      <c r="K46" s="112"/>
      <c r="L46" s="112"/>
      <c r="M46" s="7" t="str">
        <f t="shared" si="18"/>
        <v/>
      </c>
      <c r="N46" s="18" t="str">
        <f t="shared" si="16"/>
        <v/>
      </c>
      <c r="O46" s="110" t="str">
        <f t="shared" si="19"/>
        <v/>
      </c>
      <c r="Q46" s="111"/>
    </row>
    <row r="47" spans="2:17" ht="12" customHeight="1" x14ac:dyDescent="0.25">
      <c r="B47" s="5"/>
      <c r="C47" s="319"/>
      <c r="D47" s="320"/>
      <c r="E47" s="22"/>
      <c r="F47" s="25"/>
      <c r="G47" s="8"/>
      <c r="H47" s="6" t="str">
        <f t="shared" si="14"/>
        <v/>
      </c>
      <c r="I47" s="112"/>
      <c r="J47" s="112"/>
      <c r="K47" s="112"/>
      <c r="L47" s="112"/>
      <c r="M47" s="7" t="str">
        <f t="shared" si="18"/>
        <v/>
      </c>
      <c r="N47" s="18" t="str">
        <f t="shared" si="16"/>
        <v/>
      </c>
      <c r="O47" s="110" t="str">
        <f t="shared" si="19"/>
        <v/>
      </c>
      <c r="Q47" s="111"/>
    </row>
    <row r="48" spans="2:17" ht="12" customHeight="1" x14ac:dyDescent="0.25">
      <c r="B48" s="5"/>
      <c r="C48" s="319"/>
      <c r="D48" s="320"/>
      <c r="E48" s="22"/>
      <c r="F48" s="25"/>
      <c r="G48" s="8"/>
      <c r="H48" s="6" t="str">
        <f t="shared" si="14"/>
        <v/>
      </c>
      <c r="I48" s="112"/>
      <c r="J48" s="112"/>
      <c r="K48" s="112"/>
      <c r="L48" s="112"/>
      <c r="M48" s="7" t="str">
        <f t="shared" si="18"/>
        <v/>
      </c>
      <c r="N48" s="18" t="str">
        <f t="shared" si="16"/>
        <v/>
      </c>
      <c r="O48" s="110" t="str">
        <f t="shared" si="19"/>
        <v/>
      </c>
      <c r="Q48" s="111"/>
    </row>
    <row r="49" spans="2:17" ht="12" customHeight="1" x14ac:dyDescent="0.25">
      <c r="B49" s="5"/>
      <c r="C49" s="319"/>
      <c r="D49" s="320"/>
      <c r="E49" s="22"/>
      <c r="F49" s="25"/>
      <c r="G49" s="8"/>
      <c r="H49" s="6" t="str">
        <f t="shared" si="14"/>
        <v/>
      </c>
      <c r="I49" s="112"/>
      <c r="J49" s="112"/>
      <c r="K49" s="112"/>
      <c r="L49" s="112"/>
      <c r="M49" s="7" t="str">
        <f t="shared" si="18"/>
        <v/>
      </c>
      <c r="N49" s="18" t="str">
        <f t="shared" si="16"/>
        <v/>
      </c>
      <c r="O49" s="110" t="str">
        <f t="shared" si="19"/>
        <v/>
      </c>
      <c r="Q49" s="111"/>
    </row>
    <row r="50" spans="2:17" ht="12" customHeight="1" x14ac:dyDescent="0.25">
      <c r="B50" s="5"/>
      <c r="C50" s="319"/>
      <c r="D50" s="320"/>
      <c r="E50" s="22"/>
      <c r="F50" s="25"/>
      <c r="G50" s="8"/>
      <c r="H50" s="6" t="str">
        <f t="shared" si="14"/>
        <v/>
      </c>
      <c r="I50" s="112"/>
      <c r="J50" s="112"/>
      <c r="K50" s="112"/>
      <c r="L50" s="112"/>
      <c r="M50" s="7" t="str">
        <f t="shared" si="18"/>
        <v/>
      </c>
      <c r="N50" s="18" t="str">
        <f t="shared" si="16"/>
        <v/>
      </c>
      <c r="O50" s="110" t="str">
        <f t="shared" si="19"/>
        <v/>
      </c>
      <c r="Q50" s="111"/>
    </row>
    <row r="51" spans="2:17" ht="12" customHeight="1" x14ac:dyDescent="0.25">
      <c r="B51" s="5"/>
      <c r="C51" s="319"/>
      <c r="D51" s="320"/>
      <c r="E51" s="22"/>
      <c r="F51" s="25"/>
      <c r="G51" s="8"/>
      <c r="H51" s="6" t="str">
        <f t="shared" si="14"/>
        <v/>
      </c>
      <c r="I51" s="112"/>
      <c r="J51" s="112"/>
      <c r="K51" s="112"/>
      <c r="L51" s="112"/>
      <c r="M51" s="7" t="str">
        <f t="shared" si="15"/>
        <v/>
      </c>
      <c r="N51" s="18" t="str">
        <f t="shared" si="16"/>
        <v/>
      </c>
      <c r="O51" s="110" t="str">
        <f t="shared" si="17"/>
        <v/>
      </c>
      <c r="Q51" s="111"/>
    </row>
    <row r="52" spans="2:17" ht="12" customHeight="1" x14ac:dyDescent="0.25">
      <c r="B52" s="5"/>
      <c r="C52" s="319"/>
      <c r="D52" s="320"/>
      <c r="E52" s="22"/>
      <c r="F52" s="25"/>
      <c r="G52" s="8"/>
      <c r="H52" s="6" t="str">
        <f t="shared" si="14"/>
        <v/>
      </c>
      <c r="I52" s="112"/>
      <c r="J52" s="112"/>
      <c r="K52" s="112"/>
      <c r="L52" s="112"/>
      <c r="M52" s="7" t="str">
        <f t="shared" si="15"/>
        <v/>
      </c>
      <c r="N52" s="18" t="str">
        <f t="shared" si="16"/>
        <v/>
      </c>
      <c r="O52" s="110" t="str">
        <f t="shared" si="17"/>
        <v/>
      </c>
      <c r="Q52" s="111"/>
    </row>
    <row r="53" spans="2:17" ht="12" customHeight="1" x14ac:dyDescent="0.25">
      <c r="B53" s="5"/>
      <c r="C53" s="319"/>
      <c r="D53" s="320"/>
      <c r="E53" s="22"/>
      <c r="F53" s="25"/>
      <c r="G53" s="8"/>
      <c r="H53" s="6" t="str">
        <f t="shared" si="14"/>
        <v/>
      </c>
      <c r="I53" s="112"/>
      <c r="J53" s="112"/>
      <c r="K53" s="112"/>
      <c r="L53" s="112"/>
      <c r="M53" s="7" t="str">
        <f t="shared" si="15"/>
        <v/>
      </c>
      <c r="N53" s="18" t="str">
        <f t="shared" si="16"/>
        <v/>
      </c>
      <c r="O53" s="110" t="str">
        <f t="shared" si="17"/>
        <v/>
      </c>
      <c r="Q53" s="111"/>
    </row>
    <row r="54" spans="2:17" ht="12" customHeight="1" x14ac:dyDescent="0.25">
      <c r="B54" s="5"/>
      <c r="C54" s="319"/>
      <c r="D54" s="320"/>
      <c r="E54" s="22"/>
      <c r="F54" s="25"/>
      <c r="G54" s="8"/>
      <c r="H54" s="6" t="str">
        <f t="shared" si="14"/>
        <v/>
      </c>
      <c r="I54" s="112"/>
      <c r="J54" s="112"/>
      <c r="K54" s="112"/>
      <c r="L54" s="112"/>
      <c r="M54" s="7" t="str">
        <f t="shared" si="15"/>
        <v/>
      </c>
      <c r="N54" s="18" t="str">
        <f t="shared" si="16"/>
        <v/>
      </c>
      <c r="O54" s="110" t="str">
        <f t="shared" si="17"/>
        <v/>
      </c>
      <c r="Q54" s="111"/>
    </row>
    <row r="55" spans="2:17" ht="12" customHeight="1" x14ac:dyDescent="0.25">
      <c r="B55" s="5"/>
      <c r="C55" s="319"/>
      <c r="D55" s="320"/>
      <c r="E55" s="22"/>
      <c r="F55" s="25"/>
      <c r="G55" s="8"/>
      <c r="H55" s="6" t="str">
        <f t="shared" si="14"/>
        <v/>
      </c>
      <c r="I55" s="112"/>
      <c r="J55" s="112"/>
      <c r="K55" s="112"/>
      <c r="L55" s="112"/>
      <c r="M55" s="7" t="str">
        <f t="shared" si="15"/>
        <v/>
      </c>
      <c r="N55" s="18" t="str">
        <f t="shared" si="16"/>
        <v/>
      </c>
      <c r="O55" s="110" t="str">
        <f t="shared" si="17"/>
        <v/>
      </c>
      <c r="Q55" s="111"/>
    </row>
    <row r="56" spans="2:17" ht="12" customHeight="1" x14ac:dyDescent="0.25">
      <c r="B56" s="5"/>
      <c r="C56" s="319"/>
      <c r="D56" s="320"/>
      <c r="E56" s="22"/>
      <c r="F56" s="25"/>
      <c r="G56" s="8"/>
      <c r="H56" s="6" t="str">
        <f t="shared" si="14"/>
        <v/>
      </c>
      <c r="I56" s="112"/>
      <c r="J56" s="112"/>
      <c r="K56" s="112"/>
      <c r="L56" s="112"/>
      <c r="M56" s="7" t="str">
        <f t="shared" ref="M56:M58" si="20">IFERROR(G56*H56,"")</f>
        <v/>
      </c>
      <c r="N56" s="18" t="str">
        <f t="shared" si="16"/>
        <v/>
      </c>
      <c r="O56" s="110" t="str">
        <f t="shared" si="17"/>
        <v/>
      </c>
      <c r="Q56" s="111"/>
    </row>
    <row r="57" spans="2:17" ht="12" customHeight="1" x14ac:dyDescent="0.25">
      <c r="B57" s="5"/>
      <c r="C57" s="319"/>
      <c r="D57" s="320"/>
      <c r="E57" s="22"/>
      <c r="F57" s="25"/>
      <c r="G57" s="8"/>
      <c r="H57" s="6" t="str">
        <f t="shared" si="14"/>
        <v/>
      </c>
      <c r="I57" s="112"/>
      <c r="J57" s="112"/>
      <c r="K57" s="112"/>
      <c r="L57" s="112"/>
      <c r="M57" s="7" t="str">
        <f t="shared" si="20"/>
        <v/>
      </c>
      <c r="N57" s="18" t="str">
        <f t="shared" si="16"/>
        <v/>
      </c>
      <c r="O57" s="110" t="str">
        <f t="shared" si="17"/>
        <v/>
      </c>
      <c r="Q57" s="111"/>
    </row>
    <row r="58" spans="2:17" ht="12" customHeight="1" x14ac:dyDescent="0.25">
      <c r="B58" s="5"/>
      <c r="C58" s="319"/>
      <c r="D58" s="320"/>
      <c r="E58" s="22"/>
      <c r="F58" s="25"/>
      <c r="G58" s="8"/>
      <c r="H58" s="6" t="str">
        <f t="shared" si="14"/>
        <v/>
      </c>
      <c r="I58" s="112"/>
      <c r="J58" s="112"/>
      <c r="K58" s="112"/>
      <c r="L58" s="112"/>
      <c r="M58" s="7" t="str">
        <f t="shared" si="20"/>
        <v/>
      </c>
      <c r="N58" s="18" t="str">
        <f t="shared" si="16"/>
        <v/>
      </c>
      <c r="O58" s="110" t="str">
        <f t="shared" si="17"/>
        <v/>
      </c>
      <c r="Q58" s="111"/>
    </row>
    <row r="59" spans="2:17" ht="12" customHeight="1" x14ac:dyDescent="0.25">
      <c r="B59" s="5"/>
      <c r="C59" s="319"/>
      <c r="D59" s="320"/>
      <c r="E59" s="22"/>
      <c r="F59" s="25"/>
      <c r="G59" s="8"/>
      <c r="H59" s="6" t="str">
        <f t="shared" si="14"/>
        <v/>
      </c>
      <c r="I59" s="112"/>
      <c r="J59" s="112"/>
      <c r="K59" s="112"/>
      <c r="L59" s="112"/>
      <c r="M59" s="7" t="str">
        <f t="shared" si="15"/>
        <v/>
      </c>
      <c r="N59" s="18" t="str">
        <f t="shared" si="16"/>
        <v/>
      </c>
      <c r="O59" s="110" t="str">
        <f t="shared" si="17"/>
        <v/>
      </c>
      <c r="Q59" s="111"/>
    </row>
    <row r="60" spans="2:17" s="63" customFormat="1" ht="15.95" customHeight="1" thickBot="1" x14ac:dyDescent="0.3">
      <c r="B60" s="237" t="s">
        <v>184</v>
      </c>
      <c r="C60" s="326"/>
      <c r="D60" s="327"/>
      <c r="E60" s="238"/>
      <c r="F60" s="261"/>
      <c r="G60" s="261"/>
      <c r="H60" s="269"/>
      <c r="I60" s="112"/>
      <c r="J60" s="112"/>
      <c r="K60" s="112"/>
      <c r="L60" s="112"/>
      <c r="M60" s="249">
        <f>SUM(M40:M59)</f>
        <v>0</v>
      </c>
      <c r="N60" s="244"/>
      <c r="O60" s="245">
        <f>SUM(O40:O59)</f>
        <v>0</v>
      </c>
      <c r="Q60" s="2"/>
    </row>
    <row r="61" spans="2:17" ht="12.75" customHeight="1" thickBot="1" x14ac:dyDescent="0.25">
      <c r="I61" s="100"/>
      <c r="J61" s="100"/>
      <c r="K61" s="99"/>
      <c r="L61" s="99"/>
      <c r="N61" s="101"/>
      <c r="O61" s="99"/>
    </row>
    <row r="62" spans="2:17" ht="26.25" customHeight="1" thickBot="1" x14ac:dyDescent="0.3">
      <c r="B62" s="236" t="s">
        <v>309</v>
      </c>
      <c r="C62"/>
      <c r="D62"/>
      <c r="E62"/>
      <c r="F62"/>
      <c r="G62"/>
      <c r="H62"/>
      <c r="I62"/>
      <c r="J62"/>
      <c r="K62"/>
      <c r="L62"/>
      <c r="M62"/>
      <c r="N62"/>
      <c r="O62"/>
    </row>
    <row r="63" spans="2:17" ht="26.25" customHeight="1" x14ac:dyDescent="0.2">
      <c r="B63" s="225" t="s">
        <v>167</v>
      </c>
      <c r="C63" s="324" t="s">
        <v>185</v>
      </c>
      <c r="D63" s="325" t="s">
        <v>186</v>
      </c>
      <c r="E63" s="229" t="s">
        <v>300</v>
      </c>
      <c r="F63" s="228" t="s">
        <v>292</v>
      </c>
      <c r="G63" s="229" t="s">
        <v>187</v>
      </c>
      <c r="H63" s="232" t="s">
        <v>188</v>
      </c>
      <c r="I63" s="229" t="s">
        <v>189</v>
      </c>
      <c r="J63" s="229" t="s">
        <v>264</v>
      </c>
      <c r="K63" s="226" t="s">
        <v>263</v>
      </c>
      <c r="L63" s="229" t="s">
        <v>289</v>
      </c>
      <c r="M63" s="116" t="s">
        <v>183</v>
      </c>
      <c r="N63" s="113" t="s">
        <v>176</v>
      </c>
      <c r="O63" s="114" t="s">
        <v>62</v>
      </c>
    </row>
    <row r="64" spans="2:17" ht="12.75" customHeight="1" x14ac:dyDescent="0.2">
      <c r="B64" s="5"/>
      <c r="C64" s="319"/>
      <c r="D64" s="321"/>
      <c r="E64" s="205"/>
      <c r="F64" s="33"/>
      <c r="G64" s="34"/>
      <c r="H64" s="35"/>
      <c r="I64" s="35"/>
      <c r="J64" s="36"/>
      <c r="K64" s="36"/>
      <c r="L64" s="37"/>
      <c r="M64" s="32" t="str">
        <f>IFERROR(IF(LEFT(E64,2)="Sp",(H64-I64)*L64,IF(LEFT(E64,2)="Ap",((H64/J64)*K64)*L64,"")),"")</f>
        <v/>
      </c>
      <c r="N64" s="18" t="str">
        <f t="shared" ref="N64:N78" si="21">IFERROR($C$10,"")</f>
        <v/>
      </c>
      <c r="O64" s="110" t="str">
        <f t="shared" ref="O64:O78" si="22">IFERROR(M64*N64,"")</f>
        <v/>
      </c>
    </row>
    <row r="65" spans="2:15" ht="12.75" customHeight="1" x14ac:dyDescent="0.2">
      <c r="B65" s="5"/>
      <c r="C65" s="319"/>
      <c r="D65" s="321"/>
      <c r="E65" s="31"/>
      <c r="F65" s="33"/>
      <c r="G65" s="34"/>
      <c r="H65" s="35"/>
      <c r="I65" s="35"/>
      <c r="J65" s="36"/>
      <c r="K65" s="36"/>
      <c r="L65" s="37"/>
      <c r="M65" s="32" t="str">
        <f>IFERROR(IF(LEFT(E65,2)="Sp",(H65-I65)*L65,IF(LEFT(E65,2)="Ap",((H65/J65)*K65)*L65,"")),"")</f>
        <v/>
      </c>
      <c r="N65" s="18" t="str">
        <f t="shared" si="21"/>
        <v/>
      </c>
      <c r="O65" s="110" t="str">
        <f t="shared" ref="O65" si="23">IFERROR(M65*N65,"")</f>
        <v/>
      </c>
    </row>
    <row r="66" spans="2:15" ht="12.75" customHeight="1" x14ac:dyDescent="0.2">
      <c r="B66" s="5"/>
      <c r="C66" s="319"/>
      <c r="D66" s="321"/>
      <c r="E66" s="31"/>
      <c r="F66" s="33"/>
      <c r="G66" s="34"/>
      <c r="H66" s="35"/>
      <c r="I66" s="35"/>
      <c r="J66" s="36"/>
      <c r="K66" s="36"/>
      <c r="L66" s="37"/>
      <c r="M66" s="32" t="str">
        <f t="shared" ref="M66:M69" si="24">IFERROR(IF(LEFT(E66,2)="Sp",(H66-I66)*L66,IF(LEFT(E66,2)="Ap",((H66/J66)*K66)*L66,"")),"")</f>
        <v/>
      </c>
      <c r="N66" s="18" t="str">
        <f t="shared" si="21"/>
        <v/>
      </c>
      <c r="O66" s="110" t="str">
        <f t="shared" ref="O66:O69" si="25">IFERROR(M66*N66,"")</f>
        <v/>
      </c>
    </row>
    <row r="67" spans="2:15" ht="12.75" customHeight="1" x14ac:dyDescent="0.2">
      <c r="B67" s="5"/>
      <c r="C67" s="319"/>
      <c r="D67" s="321"/>
      <c r="E67" s="31"/>
      <c r="F67" s="33"/>
      <c r="G67" s="34"/>
      <c r="H67" s="35"/>
      <c r="I67" s="35"/>
      <c r="J67" s="36"/>
      <c r="K67" s="36"/>
      <c r="L67" s="37"/>
      <c r="M67" s="32" t="str">
        <f t="shared" si="24"/>
        <v/>
      </c>
      <c r="N67" s="18" t="str">
        <f t="shared" si="21"/>
        <v/>
      </c>
      <c r="O67" s="110" t="str">
        <f t="shared" si="25"/>
        <v/>
      </c>
    </row>
    <row r="68" spans="2:15" ht="12.75" customHeight="1" x14ac:dyDescent="0.2">
      <c r="B68" s="5"/>
      <c r="C68" s="319"/>
      <c r="D68" s="321"/>
      <c r="E68" s="31"/>
      <c r="F68" s="33"/>
      <c r="G68" s="34"/>
      <c r="H68" s="35"/>
      <c r="I68" s="35"/>
      <c r="J68" s="36"/>
      <c r="K68" s="36"/>
      <c r="L68" s="37"/>
      <c r="M68" s="32" t="str">
        <f t="shared" si="24"/>
        <v/>
      </c>
      <c r="N68" s="18" t="str">
        <f t="shared" si="21"/>
        <v/>
      </c>
      <c r="O68" s="110" t="str">
        <f t="shared" si="25"/>
        <v/>
      </c>
    </row>
    <row r="69" spans="2:15" ht="12.75" customHeight="1" x14ac:dyDescent="0.2">
      <c r="B69" s="5"/>
      <c r="C69" s="319"/>
      <c r="D69" s="321"/>
      <c r="E69" s="31"/>
      <c r="F69" s="33"/>
      <c r="G69" s="34"/>
      <c r="H69" s="35"/>
      <c r="I69" s="35"/>
      <c r="J69" s="36"/>
      <c r="K69" s="36"/>
      <c r="L69" s="37"/>
      <c r="M69" s="32" t="str">
        <f t="shared" si="24"/>
        <v/>
      </c>
      <c r="N69" s="18" t="str">
        <f t="shared" si="21"/>
        <v/>
      </c>
      <c r="O69" s="110" t="str">
        <f t="shared" si="25"/>
        <v/>
      </c>
    </row>
    <row r="70" spans="2:15" ht="12.75" customHeight="1" x14ac:dyDescent="0.2">
      <c r="B70" s="5"/>
      <c r="C70" s="319"/>
      <c r="D70" s="321"/>
      <c r="E70" s="31"/>
      <c r="F70" s="33"/>
      <c r="G70" s="34"/>
      <c r="H70" s="35"/>
      <c r="I70" s="35"/>
      <c r="J70" s="36"/>
      <c r="K70" s="36"/>
      <c r="L70" s="37"/>
      <c r="M70" s="32" t="str">
        <f t="shared" ref="M70:M78" si="26">IFERROR(IF(LEFT(E70,2)="Sp",(H70-I70)*L70,IF(LEFT(E70,2)="Ap",((H70/J70)*K70)*L70,"")),"")</f>
        <v/>
      </c>
      <c r="N70" s="18" t="str">
        <f t="shared" si="21"/>
        <v/>
      </c>
      <c r="O70" s="110" t="str">
        <f t="shared" si="22"/>
        <v/>
      </c>
    </row>
    <row r="71" spans="2:15" ht="12.75" customHeight="1" x14ac:dyDescent="0.2">
      <c r="B71" s="5"/>
      <c r="C71" s="319"/>
      <c r="D71" s="321"/>
      <c r="E71" s="31"/>
      <c r="F71" s="33"/>
      <c r="G71" s="34"/>
      <c r="H71" s="35"/>
      <c r="I71" s="35"/>
      <c r="J71" s="36"/>
      <c r="K71" s="36"/>
      <c r="L71" s="37"/>
      <c r="M71" s="32" t="str">
        <f t="shared" si="26"/>
        <v/>
      </c>
      <c r="N71" s="18" t="str">
        <f t="shared" si="21"/>
        <v/>
      </c>
      <c r="O71" s="110" t="str">
        <f t="shared" si="22"/>
        <v/>
      </c>
    </row>
    <row r="72" spans="2:15" ht="12.75" customHeight="1" x14ac:dyDescent="0.2">
      <c r="B72" s="5"/>
      <c r="C72" s="319"/>
      <c r="D72" s="321"/>
      <c r="E72" s="31"/>
      <c r="F72" s="33"/>
      <c r="G72" s="34"/>
      <c r="H72" s="35"/>
      <c r="I72" s="35"/>
      <c r="J72" s="36"/>
      <c r="K72" s="36"/>
      <c r="L72" s="37"/>
      <c r="M72" s="32" t="str">
        <f t="shared" si="26"/>
        <v/>
      </c>
      <c r="N72" s="18" t="str">
        <f t="shared" si="21"/>
        <v/>
      </c>
      <c r="O72" s="110" t="str">
        <f t="shared" si="22"/>
        <v/>
      </c>
    </row>
    <row r="73" spans="2:15" ht="12.75" customHeight="1" x14ac:dyDescent="0.2">
      <c r="B73" s="5"/>
      <c r="C73" s="319"/>
      <c r="D73" s="321"/>
      <c r="E73" s="31"/>
      <c r="F73" s="33"/>
      <c r="G73" s="34"/>
      <c r="H73" s="35"/>
      <c r="I73" s="35"/>
      <c r="J73" s="36"/>
      <c r="K73" s="36"/>
      <c r="L73" s="37"/>
      <c r="M73" s="32" t="str">
        <f t="shared" si="26"/>
        <v/>
      </c>
      <c r="N73" s="18" t="str">
        <f t="shared" si="21"/>
        <v/>
      </c>
      <c r="O73" s="110" t="str">
        <f t="shared" si="22"/>
        <v/>
      </c>
    </row>
    <row r="74" spans="2:15" ht="12.75" customHeight="1" x14ac:dyDescent="0.2">
      <c r="B74" s="5"/>
      <c r="C74" s="319"/>
      <c r="D74" s="321"/>
      <c r="E74" s="31"/>
      <c r="F74" s="33"/>
      <c r="G74" s="34"/>
      <c r="H74" s="35"/>
      <c r="I74" s="35"/>
      <c r="J74" s="36"/>
      <c r="K74" s="36"/>
      <c r="L74" s="37"/>
      <c r="M74" s="32" t="str">
        <f t="shared" si="26"/>
        <v/>
      </c>
      <c r="N74" s="18" t="str">
        <f t="shared" si="21"/>
        <v/>
      </c>
      <c r="O74" s="110" t="str">
        <f t="shared" si="22"/>
        <v/>
      </c>
    </row>
    <row r="75" spans="2:15" ht="12.75" customHeight="1" x14ac:dyDescent="0.2">
      <c r="B75" s="5"/>
      <c r="C75" s="319"/>
      <c r="D75" s="321"/>
      <c r="E75" s="31"/>
      <c r="F75" s="33"/>
      <c r="G75" s="34"/>
      <c r="H75" s="35"/>
      <c r="I75" s="35"/>
      <c r="J75" s="36"/>
      <c r="K75" s="36"/>
      <c r="L75" s="37"/>
      <c r="M75" s="32" t="str">
        <f t="shared" si="26"/>
        <v/>
      </c>
      <c r="N75" s="18" t="str">
        <f t="shared" si="21"/>
        <v/>
      </c>
      <c r="O75" s="110" t="str">
        <f t="shared" si="22"/>
        <v/>
      </c>
    </row>
    <row r="76" spans="2:15" ht="12.75" customHeight="1" x14ac:dyDescent="0.2">
      <c r="B76" s="5"/>
      <c r="C76" s="319"/>
      <c r="D76" s="321"/>
      <c r="E76" s="31"/>
      <c r="F76" s="33"/>
      <c r="G76" s="34"/>
      <c r="H76" s="35"/>
      <c r="I76" s="35"/>
      <c r="J76" s="36"/>
      <c r="K76" s="36"/>
      <c r="L76" s="37"/>
      <c r="M76" s="32" t="str">
        <f t="shared" si="26"/>
        <v/>
      </c>
      <c r="N76" s="18" t="str">
        <f t="shared" si="21"/>
        <v/>
      </c>
      <c r="O76" s="110" t="str">
        <f t="shared" si="22"/>
        <v/>
      </c>
    </row>
    <row r="77" spans="2:15" ht="12.75" customHeight="1" x14ac:dyDescent="0.2">
      <c r="B77" s="5"/>
      <c r="C77" s="319"/>
      <c r="D77" s="321"/>
      <c r="E77" s="31"/>
      <c r="F77" s="33"/>
      <c r="G77" s="34"/>
      <c r="H77" s="35"/>
      <c r="I77" s="35"/>
      <c r="J77" s="36"/>
      <c r="K77" s="36"/>
      <c r="L77" s="37"/>
      <c r="M77" s="32" t="str">
        <f t="shared" si="26"/>
        <v/>
      </c>
      <c r="N77" s="18" t="str">
        <f t="shared" si="21"/>
        <v/>
      </c>
      <c r="O77" s="110" t="str">
        <f t="shared" si="22"/>
        <v/>
      </c>
    </row>
    <row r="78" spans="2:15" ht="12.75" customHeight="1" x14ac:dyDescent="0.2">
      <c r="B78" s="5"/>
      <c r="C78" s="319"/>
      <c r="D78" s="321"/>
      <c r="E78" s="31"/>
      <c r="F78" s="33"/>
      <c r="G78" s="34"/>
      <c r="H78" s="35"/>
      <c r="I78" s="35"/>
      <c r="J78" s="36"/>
      <c r="K78" s="36"/>
      <c r="L78" s="37"/>
      <c r="M78" s="32" t="str">
        <f t="shared" si="26"/>
        <v/>
      </c>
      <c r="N78" s="18" t="str">
        <f t="shared" si="21"/>
        <v/>
      </c>
      <c r="O78" s="110" t="str">
        <f t="shared" si="22"/>
        <v/>
      </c>
    </row>
    <row r="79" spans="2:15" ht="15.95" customHeight="1" thickBot="1" x14ac:dyDescent="0.25">
      <c r="B79" s="237" t="s">
        <v>184</v>
      </c>
      <c r="C79" s="326"/>
      <c r="D79" s="326"/>
      <c r="E79" s="239"/>
      <c r="F79" s="238"/>
      <c r="G79" s="239"/>
      <c r="H79" s="240"/>
      <c r="I79" s="240"/>
      <c r="J79" s="240"/>
      <c r="K79" s="241"/>
      <c r="L79" s="242"/>
      <c r="M79" s="243">
        <f>SUM(M64:M78)</f>
        <v>0</v>
      </c>
      <c r="N79" s="244"/>
      <c r="O79" s="245">
        <f>SUM(O64:O78)</f>
        <v>0</v>
      </c>
    </row>
    <row r="80" spans="2:15" ht="12.75" customHeight="1" thickBot="1" x14ac:dyDescent="0.25">
      <c r="I80" s="100"/>
      <c r="J80" s="100"/>
      <c r="K80" s="100"/>
      <c r="L80" s="100"/>
      <c r="M80" s="117"/>
      <c r="N80" s="118"/>
      <c r="O80" s="119"/>
    </row>
    <row r="81" spans="2:18" s="120" customFormat="1" ht="15.75" thickBot="1" x14ac:dyDescent="0.3">
      <c r="B81" s="99"/>
      <c r="C81" s="99"/>
      <c r="D81" s="99"/>
      <c r="E81" s="99"/>
      <c r="F81" s="99"/>
      <c r="G81" s="99"/>
      <c r="H81" s="99"/>
      <c r="I81" s="99"/>
      <c r="J81"/>
      <c r="K81"/>
      <c r="L81"/>
      <c r="M81" s="246">
        <f>M36+M60+M79</f>
        <v>0</v>
      </c>
      <c r="N81" s="247"/>
      <c r="O81" s="248">
        <f>O36+O60+O79</f>
        <v>0</v>
      </c>
      <c r="Q81" s="121"/>
      <c r="R81" s="121"/>
    </row>
    <row r="82" spans="2:18" ht="15.75" thickBot="1" x14ac:dyDescent="0.3">
      <c r="C82" s="340" t="s">
        <v>302</v>
      </c>
      <c r="D82" s="341"/>
    </row>
    <row r="83" spans="2:18" ht="140.25" customHeight="1" x14ac:dyDescent="0.2">
      <c r="C83" s="335" t="s">
        <v>301</v>
      </c>
      <c r="D83" s="336"/>
      <c r="E83" s="233" t="s">
        <v>293</v>
      </c>
      <c r="F83" s="233" t="s">
        <v>294</v>
      </c>
      <c r="G83" s="329" t="s">
        <v>296</v>
      </c>
      <c r="H83" s="330"/>
      <c r="I83" s="330"/>
      <c r="J83" s="329" t="s">
        <v>299</v>
      </c>
      <c r="K83" s="330"/>
      <c r="L83" s="331"/>
      <c r="N83" s="122"/>
    </row>
    <row r="84" spans="2:18" ht="143.25" customHeight="1" thickBot="1" x14ac:dyDescent="0.25">
      <c r="C84" s="337"/>
      <c r="D84" s="338"/>
      <c r="E84" s="234" t="s">
        <v>295</v>
      </c>
      <c r="F84" s="235" t="s">
        <v>298</v>
      </c>
      <c r="G84" s="339" t="s">
        <v>310</v>
      </c>
      <c r="H84" s="333"/>
      <c r="I84" s="333"/>
      <c r="J84" s="332" t="s">
        <v>297</v>
      </c>
      <c r="K84" s="333"/>
      <c r="L84" s="334"/>
    </row>
  </sheetData>
  <sheetProtection algorithmName="SHA-512" hashValue="19CMDS5/gCzpp1EbWCHskRt78a7fwI6RF26FpYhjBq+jdQssEMHuerFdoxycMAWIw183GgdbH1PWMCj9u9JNVA==" saltValue="aVBxRtL4CSeLQogWjBdIQw==" spinCount="100000" sheet="1" objects="1" scenarios="1" selectLockedCells="1"/>
  <mergeCells count="91">
    <mergeCell ref="E28:F28"/>
    <mergeCell ref="E29:F29"/>
    <mergeCell ref="E30:F30"/>
    <mergeCell ref="E22:F22"/>
    <mergeCell ref="E23:F23"/>
    <mergeCell ref="E24:F24"/>
    <mergeCell ref="E25:F25"/>
    <mergeCell ref="E26:F26"/>
    <mergeCell ref="E27:F27"/>
    <mergeCell ref="E17:F17"/>
    <mergeCell ref="E18:F18"/>
    <mergeCell ref="E19:F19"/>
    <mergeCell ref="E20:F20"/>
    <mergeCell ref="E21:F21"/>
    <mergeCell ref="E7:E9"/>
    <mergeCell ref="E11:E12"/>
    <mergeCell ref="C15:D15"/>
    <mergeCell ref="C16:D16"/>
    <mergeCell ref="C12:D12"/>
    <mergeCell ref="C7:D7"/>
    <mergeCell ref="C9:D9"/>
    <mergeCell ref="C8:D8"/>
    <mergeCell ref="C10:D10"/>
    <mergeCell ref="C11:D11"/>
    <mergeCell ref="E15:F15"/>
    <mergeCell ref="E16:F16"/>
    <mergeCell ref="H3:H6"/>
    <mergeCell ref="I3:J3"/>
    <mergeCell ref="I4:J4"/>
    <mergeCell ref="I5:J5"/>
    <mergeCell ref="I6:J6"/>
    <mergeCell ref="C47:D47"/>
    <mergeCell ref="C48:D48"/>
    <mergeCell ref="C49:D49"/>
    <mergeCell ref="C50:D50"/>
    <mergeCell ref="C3:D3"/>
    <mergeCell ref="C5:D5"/>
    <mergeCell ref="C6:D6"/>
    <mergeCell ref="C76:D76"/>
    <mergeCell ref="C27:D27"/>
    <mergeCell ref="C31:D31"/>
    <mergeCell ref="C32:D32"/>
    <mergeCell ref="C33:D33"/>
    <mergeCell ref="C41:D41"/>
    <mergeCell ref="C55:D55"/>
    <mergeCell ref="C45:D45"/>
    <mergeCell ref="C46:D46"/>
    <mergeCell ref="C34:D34"/>
    <mergeCell ref="C35:D35"/>
    <mergeCell ref="C40:D40"/>
    <mergeCell ref="C53:D53"/>
    <mergeCell ref="C54:D54"/>
    <mergeCell ref="C42:D42"/>
    <mergeCell ref="C51:D51"/>
    <mergeCell ref="C69:D69"/>
    <mergeCell ref="J83:L83"/>
    <mergeCell ref="J84:L84"/>
    <mergeCell ref="C83:D84"/>
    <mergeCell ref="G83:I83"/>
    <mergeCell ref="G84:I84"/>
    <mergeCell ref="C71:D71"/>
    <mergeCell ref="C70:D70"/>
    <mergeCell ref="C82:D82"/>
    <mergeCell ref="C77:D77"/>
    <mergeCell ref="C78:D78"/>
    <mergeCell ref="C79:D79"/>
    <mergeCell ref="C72:D72"/>
    <mergeCell ref="C73:D73"/>
    <mergeCell ref="C74:D74"/>
    <mergeCell ref="C75:D75"/>
    <mergeCell ref="C65:D65"/>
    <mergeCell ref="C66:D66"/>
    <mergeCell ref="C67:D67"/>
    <mergeCell ref="C68:D68"/>
    <mergeCell ref="E34:F34"/>
    <mergeCell ref="E35:F35"/>
    <mergeCell ref="E36:F36"/>
    <mergeCell ref="C64:D64"/>
    <mergeCell ref="C63:D63"/>
    <mergeCell ref="C60:D60"/>
    <mergeCell ref="C56:D56"/>
    <mergeCell ref="C57:D57"/>
    <mergeCell ref="C58:D58"/>
    <mergeCell ref="C59:D59"/>
    <mergeCell ref="C39:D39"/>
    <mergeCell ref="C52:D52"/>
    <mergeCell ref="E31:F31"/>
    <mergeCell ref="E33:F33"/>
    <mergeCell ref="E32:F32"/>
    <mergeCell ref="C43:D43"/>
    <mergeCell ref="C44:D44"/>
  </mergeCells>
  <dataValidations count="1">
    <dataValidation type="list" allowBlank="1" showInputMessage="1" showErrorMessage="1" sqref="E64:E78" xr:uid="{DB19F727-5FC4-BC46-8630-210F1012E7AE}">
      <formula1>Gebruik_app</formula1>
    </dataValidation>
  </dataValidations>
  <hyperlinks>
    <hyperlink ref="E7:E9" r:id="rId1" display="Voor het bepalen van de juiste omvang van de onderneming. Zie MKB-toets van RVO." xr:uid="{F16592B0-CB0D-451E-AE11-942C2D056719}"/>
  </hyperlinks>
  <pageMargins left="0.7" right="0.7" top="0.75" bottom="0.75" header="0.3" footer="0.3"/>
  <pageSetup paperSize="9" orientation="portrait" horizontalDpi="4294967293" r:id="rId2"/>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550F079F-DC2F-439D-8088-CA3C28CAB868}">
          <x14:formula1>
            <xm:f>'Niet aan komen'!$F$5:$F$8</xm:f>
          </x14:formula1>
          <xm:sqref>D4</xm:sqref>
        </x14:dataValidation>
        <x14:dataValidation type="list" allowBlank="1" showInputMessage="1" showErrorMessage="1" xr:uid="{57E6F77A-DFF2-4267-A6C4-010BA6092A85}">
          <x14:formula1>
            <xm:f>INDIRECT('Niet aan komen'!$M$5)</xm:f>
          </x14:formula1>
          <xm:sqref>C6:D6</xm:sqref>
        </x14:dataValidation>
        <x14:dataValidation type="list" allowBlank="1" showInputMessage="1" showErrorMessage="1" xr:uid="{BA54973A-31E6-45A8-861D-D4019E6DD5E9}">
          <x14:formula1>
            <xm:f>'Niet aan komen'!$C$24:$C$25</xm:f>
          </x14:formula1>
          <xm:sqref>C11:D11</xm:sqref>
        </x14:dataValidation>
        <x14:dataValidation type="list" allowBlank="1" showInputMessage="1" showErrorMessage="1" xr:uid="{9A94BB24-57B6-46FF-B872-415FFCEE248D}">
          <x14:formula1>
            <xm:f>'Niet aan komen'!$C$16:$C$20</xm:f>
          </x14:formula1>
          <xm:sqref>C12:D12</xm:sqref>
        </x14:dataValidation>
        <x14:dataValidation type="list" allowBlank="1" showInputMessage="1" showErrorMessage="1" xr:uid="{7197252D-5F64-423D-A9DB-286E2D089E87}">
          <x14:formula1>
            <xm:f>'Niet aan komen'!$B$5:$B$11</xm:f>
          </x14:formula1>
          <xm:sqref>F56:F59</xm:sqref>
        </x14:dataValidation>
        <x14:dataValidation type="list" allowBlank="1" showInputMessage="1" showErrorMessage="1" xr:uid="{F862082D-15D9-C448-89C8-8B2D0E9C8EAB}">
          <x14:formula1>
            <xm:f>'Niet aan komen'!$B$16:$B$18</xm:f>
          </x14:formula1>
          <xm:sqref>E40:E59</xm:sqref>
        </x14:dataValidation>
        <x14:dataValidation type="list" allowBlank="1" showInputMessage="1" showErrorMessage="1" xr:uid="{4EB36CF7-4752-4648-B066-79E65340C9F7}">
          <x14:formula1>
            <xm:f>'Niet aan komen'!$B$5:$B$12</xm:f>
          </x14:formula1>
          <xm:sqref>F41:F55 F40</xm:sqref>
        </x14:dataValidation>
        <x14:dataValidation type="list" allowBlank="1" showInputMessage="1" showErrorMessage="1" xr:uid="{E83D314D-F97A-4A61-8F51-551E903A71BC}">
          <x14:formula1>
            <xm:f>'Niet aan komen'!$F$24:$F$31</xm:f>
          </x14:formula1>
          <xm:sqref>H16:H35</xm:sqref>
        </x14:dataValidation>
        <x14:dataValidation type="list" allowBlank="1" showInputMessage="1" showErrorMessage="1" xr:uid="{CB646E8A-423C-8842-A11A-00363660EC65}">
          <x14:formula1>
            <xm:f>'Niet aan komen'!$B$16:$B$23</xm:f>
          </x14:formula1>
          <xm:sqref>E16:E35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5E73-B347-4481-8687-14E21AE7C4A4}">
  <dimension ref="B1:T84"/>
  <sheetViews>
    <sheetView showGridLines="0" zoomScale="80" zoomScaleNormal="80" workbookViewId="0">
      <selection activeCell="C5" sqref="C5:D5"/>
    </sheetView>
  </sheetViews>
  <sheetFormatPr defaultColWidth="9.140625" defaultRowHeight="12" x14ac:dyDescent="0.2"/>
  <cols>
    <col min="1" max="1" width="5.85546875" style="99" customWidth="1"/>
    <col min="2" max="2" width="57.28515625" style="99" customWidth="1"/>
    <col min="3" max="3" width="32.7109375" style="99" customWidth="1"/>
    <col min="4" max="4" width="34.7109375" style="99" customWidth="1"/>
    <col min="5" max="5" width="37" style="99" customWidth="1"/>
    <col min="6" max="6" width="52.7109375" style="99" bestFit="1" customWidth="1"/>
    <col min="7" max="10" width="17.7109375" style="99" customWidth="1"/>
    <col min="11" max="11" width="34.85546875" style="124" bestFit="1" customWidth="1"/>
    <col min="12" max="12" width="15.85546875" style="124" customWidth="1"/>
    <col min="13" max="13" width="15.85546875" style="99" customWidth="1"/>
    <col min="14" max="14" width="17.85546875" style="99" customWidth="1"/>
    <col min="15" max="15" width="15.85546875" style="123" customWidth="1"/>
    <col min="16" max="16" width="12.85546875" style="99" customWidth="1"/>
    <col min="17" max="17" width="4" style="99" customWidth="1"/>
    <col min="18" max="16384" width="9.140625" style="99"/>
  </cols>
  <sheetData>
    <row r="1" spans="2:20" ht="32.25" customHeight="1" x14ac:dyDescent="0.2">
      <c r="B1" s="207" t="s">
        <v>190</v>
      </c>
      <c r="C1" s="206"/>
      <c r="D1" s="206"/>
      <c r="E1" s="206"/>
      <c r="F1" s="206"/>
      <c r="G1" s="206"/>
      <c r="H1" s="206"/>
      <c r="I1" s="206"/>
      <c r="J1" s="206"/>
      <c r="K1" s="208"/>
      <c r="L1" s="208"/>
      <c r="M1" s="206"/>
      <c r="N1" s="206"/>
      <c r="O1" s="209"/>
    </row>
    <row r="2" spans="2:20" customFormat="1" ht="12.75" customHeight="1" x14ac:dyDescent="0.25">
      <c r="B2" s="210"/>
      <c r="C2" s="211"/>
      <c r="D2" s="211"/>
      <c r="E2" s="211"/>
      <c r="F2" s="211"/>
      <c r="G2" s="211"/>
      <c r="H2" s="211"/>
      <c r="I2" s="211"/>
      <c r="J2" s="211"/>
      <c r="K2" s="211"/>
      <c r="L2" s="211"/>
      <c r="M2" s="211"/>
      <c r="N2" s="211"/>
      <c r="O2" s="212"/>
    </row>
    <row r="3" spans="2:20" ht="15" customHeight="1" x14ac:dyDescent="0.2">
      <c r="B3" s="104" t="s">
        <v>151</v>
      </c>
      <c r="C3" s="342" t="s">
        <v>152</v>
      </c>
      <c r="D3" s="343"/>
      <c r="E3" s="302" t="s">
        <v>153</v>
      </c>
      <c r="F3" s="213"/>
      <c r="G3" s="213"/>
      <c r="H3" s="346"/>
      <c r="I3" s="347" t="s">
        <v>317</v>
      </c>
      <c r="J3" s="347"/>
      <c r="K3" s="214"/>
      <c r="L3" s="214"/>
      <c r="M3" s="214"/>
      <c r="N3" s="214"/>
      <c r="O3" s="215"/>
      <c r="P3" s="102"/>
      <c r="Q3" s="102"/>
    </row>
    <row r="4" spans="2:20" ht="15" customHeight="1" x14ac:dyDescent="0.2">
      <c r="B4" s="103" t="s">
        <v>154</v>
      </c>
      <c r="C4" s="270" t="s">
        <v>155</v>
      </c>
      <c r="D4" s="21">
        <f>'1. Begroting penvoerder'!D4</f>
        <v>0</v>
      </c>
      <c r="E4" s="303"/>
      <c r="F4" s="213"/>
      <c r="G4" s="213"/>
      <c r="H4" s="346"/>
      <c r="I4" s="348" t="s">
        <v>318</v>
      </c>
      <c r="J4" s="348"/>
      <c r="K4" s="214"/>
      <c r="L4" s="214"/>
      <c r="M4" s="214"/>
      <c r="N4" s="214"/>
      <c r="O4" s="215"/>
      <c r="P4" s="102"/>
      <c r="Q4" s="102"/>
    </row>
    <row r="5" spans="2:20" ht="15" customHeight="1" x14ac:dyDescent="0.25">
      <c r="B5" s="104" t="s">
        <v>191</v>
      </c>
      <c r="C5" s="344"/>
      <c r="D5" s="345"/>
      <c r="E5" s="304"/>
      <c r="F5" s="213"/>
      <c r="G5" s="213"/>
      <c r="H5" s="346"/>
      <c r="I5" s="349" t="s">
        <v>319</v>
      </c>
      <c r="J5" s="349"/>
      <c r="K5" s="214"/>
      <c r="L5" s="214"/>
      <c r="M5" s="214"/>
      <c r="N5" s="214"/>
      <c r="O5" s="215"/>
      <c r="P5" s="102"/>
      <c r="Q5" s="102"/>
    </row>
    <row r="6" spans="2:20" ht="15" customHeight="1" x14ac:dyDescent="0.2">
      <c r="B6" s="104" t="s">
        <v>158</v>
      </c>
      <c r="C6" s="351"/>
      <c r="D6" s="352"/>
      <c r="E6" s="303" t="s">
        <v>156</v>
      </c>
      <c r="F6" s="213"/>
      <c r="G6" s="213"/>
      <c r="H6" s="346"/>
      <c r="I6" s="350" t="s">
        <v>320</v>
      </c>
      <c r="J6" s="350"/>
      <c r="K6" s="214"/>
      <c r="L6" s="214"/>
      <c r="M6" s="214"/>
      <c r="N6" s="214"/>
      <c r="O6" s="215"/>
      <c r="P6" s="102"/>
      <c r="Q6" s="102"/>
    </row>
    <row r="7" spans="2:20" ht="15" customHeight="1" x14ac:dyDescent="0.2">
      <c r="B7" s="104" t="s">
        <v>159</v>
      </c>
      <c r="C7" s="360">
        <f>'1. Begroting penvoerder'!C7</f>
        <v>0</v>
      </c>
      <c r="D7" s="361"/>
      <c r="E7" s="353" t="s">
        <v>160</v>
      </c>
      <c r="F7" s="213"/>
      <c r="G7" s="213"/>
      <c r="H7" s="216"/>
      <c r="I7" s="216"/>
      <c r="J7" s="216"/>
      <c r="K7" s="217"/>
      <c r="L7" s="217"/>
      <c r="M7" s="217"/>
      <c r="N7" s="217"/>
      <c r="O7" s="218"/>
      <c r="P7" s="105"/>
      <c r="Q7" s="105"/>
    </row>
    <row r="8" spans="2:20" ht="15" customHeight="1" x14ac:dyDescent="0.2">
      <c r="B8" s="104" t="s">
        <v>161</v>
      </c>
      <c r="C8" s="362">
        <f>'1. Begroting penvoerder'!C8</f>
        <v>0</v>
      </c>
      <c r="D8" s="363"/>
      <c r="E8" s="354"/>
      <c r="F8" s="219"/>
      <c r="G8" s="219"/>
      <c r="H8" s="216"/>
      <c r="I8" s="216"/>
      <c r="J8" s="216"/>
      <c r="K8" s="217"/>
      <c r="L8" s="217"/>
      <c r="M8" s="217"/>
      <c r="N8" s="217"/>
      <c r="O8" s="218"/>
      <c r="P8" s="105"/>
      <c r="Q8" s="105"/>
    </row>
    <row r="9" spans="2:20" ht="15" customHeight="1" x14ac:dyDescent="0.2">
      <c r="B9" s="104" t="s">
        <v>162</v>
      </c>
      <c r="C9" s="362">
        <f>'1. Begroting penvoerder'!C9</f>
        <v>0</v>
      </c>
      <c r="D9" s="363"/>
      <c r="E9" s="355"/>
      <c r="F9" s="219"/>
      <c r="G9" s="219"/>
      <c r="H9" s="216"/>
      <c r="I9" s="216"/>
      <c r="J9" s="216"/>
      <c r="K9" s="217"/>
      <c r="L9" s="217"/>
      <c r="M9" s="217"/>
      <c r="N9" s="217"/>
      <c r="O9" s="218"/>
      <c r="P9" s="105"/>
      <c r="Q9" s="105"/>
    </row>
    <row r="10" spans="2:20" ht="15" customHeight="1" x14ac:dyDescent="0.2">
      <c r="B10" s="106" t="s">
        <v>163</v>
      </c>
      <c r="C10" s="364" t="str">
        <f>_xlfn.IFNA('Niet aan komen'!P6,"")</f>
        <v/>
      </c>
      <c r="D10" s="365"/>
      <c r="E10" s="305"/>
      <c r="F10" s="220"/>
      <c r="G10" s="220"/>
      <c r="H10" s="216"/>
      <c r="I10" s="216"/>
      <c r="J10" s="216"/>
      <c r="K10" s="217"/>
      <c r="L10" s="217"/>
      <c r="M10" s="217"/>
      <c r="N10" s="217"/>
      <c r="O10" s="218"/>
      <c r="P10" s="105"/>
      <c r="Q10" s="105"/>
    </row>
    <row r="11" spans="2:20" ht="15" customHeight="1" x14ac:dyDescent="0.2">
      <c r="B11" s="61" t="s">
        <v>164</v>
      </c>
      <c r="C11" s="366"/>
      <c r="D11" s="367"/>
      <c r="E11" s="356" t="s">
        <v>156</v>
      </c>
      <c r="F11" s="220"/>
      <c r="G11" s="220"/>
      <c r="H11" s="216"/>
      <c r="I11" s="216"/>
      <c r="J11" s="216"/>
      <c r="K11" s="217"/>
      <c r="L11" s="217"/>
      <c r="M11" s="217"/>
      <c r="N11" s="217"/>
      <c r="O11" s="218"/>
      <c r="P11" s="105"/>
      <c r="Q11" s="105"/>
    </row>
    <row r="12" spans="2:20" ht="15" customHeight="1" thickBot="1" x14ac:dyDescent="0.25">
      <c r="B12" s="62" t="s">
        <v>165</v>
      </c>
      <c r="C12" s="358"/>
      <c r="D12" s="359"/>
      <c r="E12" s="357"/>
      <c r="F12" s="221"/>
      <c r="G12" s="221"/>
      <c r="H12" s="222"/>
      <c r="I12" s="222"/>
      <c r="J12" s="222"/>
      <c r="K12" s="223"/>
      <c r="L12" s="223"/>
      <c r="M12" s="223"/>
      <c r="N12" s="223"/>
      <c r="O12" s="224"/>
      <c r="P12" s="105"/>
      <c r="Q12" s="105"/>
    </row>
    <row r="13" spans="2:20" customFormat="1" ht="15.75" thickBot="1" x14ac:dyDescent="0.3"/>
    <row r="14" spans="2:20" customFormat="1" ht="15.95" customHeight="1" thickBot="1" x14ac:dyDescent="0.3">
      <c r="B14" s="267" t="s">
        <v>166</v>
      </c>
    </row>
    <row r="15" spans="2:20" s="63" customFormat="1" ht="26.25" customHeight="1" x14ac:dyDescent="0.25">
      <c r="B15" s="225" t="s">
        <v>167</v>
      </c>
      <c r="C15" s="324" t="s">
        <v>168</v>
      </c>
      <c r="D15" s="328"/>
      <c r="E15" s="368" t="s">
        <v>33</v>
      </c>
      <c r="F15" s="369"/>
      <c r="G15" s="227" t="s">
        <v>169</v>
      </c>
      <c r="H15" s="228" t="s">
        <v>170</v>
      </c>
      <c r="I15" s="229" t="s">
        <v>171</v>
      </c>
      <c r="J15" s="254" t="s">
        <v>172</v>
      </c>
      <c r="K15" s="254" t="s">
        <v>173</v>
      </c>
      <c r="L15" s="255" t="s">
        <v>174</v>
      </c>
      <c r="M15" s="256" t="s">
        <v>175</v>
      </c>
      <c r="N15" s="257" t="s">
        <v>176</v>
      </c>
      <c r="O15" s="258" t="s">
        <v>62</v>
      </c>
      <c r="Q15" s="1"/>
      <c r="T15"/>
    </row>
    <row r="16" spans="2:20" ht="12" customHeight="1" x14ac:dyDescent="0.25">
      <c r="B16" s="201"/>
      <c r="C16" s="319"/>
      <c r="D16" s="320"/>
      <c r="E16" s="317"/>
      <c r="F16" s="318"/>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5">
      <c r="B17" s="201"/>
      <c r="C17" s="203"/>
      <c r="D17" s="204"/>
      <c r="E17" s="317"/>
      <c r="F17" s="318"/>
      <c r="G17" s="23"/>
      <c r="H17" s="22"/>
      <c r="I17" s="11"/>
      <c r="J17" s="107">
        <f t="shared" ref="J17:J26" si="2">G17*I17</f>
        <v>0</v>
      </c>
      <c r="K17" s="18">
        <f t="shared" ref="K17:K35" si="3">$C$12</f>
        <v>0</v>
      </c>
      <c r="L17" s="108" t="str" cm="1">
        <f t="array" ref="L17">IFERROR(_xlfn.IFS($C$11="Ja",(K17*J17),$C$11="Nee",0),"")</f>
        <v/>
      </c>
      <c r="M17" s="109" t="str">
        <f t="shared" ref="M17:M26" si="4">IFERROR(J17+L17,"")</f>
        <v/>
      </c>
      <c r="N17" s="18" t="str">
        <f t="shared" ref="N17:N26" si="5">IFERROR($C$10,"")</f>
        <v/>
      </c>
      <c r="O17" s="110" t="str">
        <f t="shared" ref="O17:O26" si="6">IFERROR(M17*N17,"")</f>
        <v/>
      </c>
      <c r="Q17" s="111"/>
    </row>
    <row r="18" spans="2:17" ht="12" customHeight="1" x14ac:dyDescent="0.25">
      <c r="B18" s="201"/>
      <c r="C18" s="203"/>
      <c r="D18" s="204"/>
      <c r="E18" s="317"/>
      <c r="F18" s="318"/>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5">
      <c r="B19" s="201"/>
      <c r="C19" s="203"/>
      <c r="D19" s="204"/>
      <c r="E19" s="317"/>
      <c r="F19" s="318"/>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5">
      <c r="B20" s="201"/>
      <c r="C20" s="203"/>
      <c r="D20" s="204"/>
      <c r="E20" s="317"/>
      <c r="F20" s="318"/>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5">
      <c r="B21" s="201"/>
      <c r="C21" s="203"/>
      <c r="D21" s="204"/>
      <c r="E21" s="317"/>
      <c r="F21" s="318"/>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5">
      <c r="B22" s="201"/>
      <c r="C22" s="203"/>
      <c r="D22" s="204"/>
      <c r="E22" s="317"/>
      <c r="F22" s="318"/>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5">
      <c r="B23" s="201"/>
      <c r="C23" s="203"/>
      <c r="D23" s="204"/>
      <c r="E23" s="317"/>
      <c r="F23" s="318"/>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5">
      <c r="B24" s="201"/>
      <c r="C24" s="203"/>
      <c r="D24" s="204"/>
      <c r="E24" s="317"/>
      <c r="F24" s="318"/>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5">
      <c r="B25" s="201"/>
      <c r="C25" s="203"/>
      <c r="D25" s="204"/>
      <c r="E25" s="317"/>
      <c r="F25" s="318"/>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5">
      <c r="B26" s="201"/>
      <c r="C26" s="203"/>
      <c r="D26" s="204"/>
      <c r="E26" s="317"/>
      <c r="F26" s="318"/>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5">
      <c r="B27" s="202"/>
      <c r="C27" s="319"/>
      <c r="D27" s="320"/>
      <c r="E27" s="317"/>
      <c r="F27" s="318"/>
      <c r="G27" s="23"/>
      <c r="H27" s="22"/>
      <c r="I27" s="11"/>
      <c r="J27" s="107">
        <f t="shared" si="0"/>
        <v>0</v>
      </c>
      <c r="K27" s="18">
        <f t="shared" si="3"/>
        <v>0</v>
      </c>
      <c r="L27" s="108" t="str" cm="1">
        <f t="array" ref="L27">IFERROR(_xlfn.IFS($C$11="Ja",(K27*J27),$C$11="Nee",0),"")</f>
        <v/>
      </c>
      <c r="M27" s="109" t="str">
        <f t="shared" si="1"/>
        <v/>
      </c>
      <c r="N27" s="18" t="str">
        <f t="shared" ref="N27:N35" si="7">IFERROR($C$10,"")</f>
        <v/>
      </c>
      <c r="O27" s="110" t="str">
        <f t="shared" ref="O27:O35" si="8">IFERROR(M27*N27,"")</f>
        <v/>
      </c>
      <c r="Q27" s="111"/>
    </row>
    <row r="28" spans="2:17" ht="12" customHeight="1" x14ac:dyDescent="0.25">
      <c r="B28" s="202"/>
      <c r="C28" s="203"/>
      <c r="D28" s="204"/>
      <c r="E28" s="317"/>
      <c r="F28" s="318"/>
      <c r="G28" s="23"/>
      <c r="H28" s="22"/>
      <c r="I28" s="11"/>
      <c r="J28" s="107">
        <f t="shared" si="0"/>
        <v>0</v>
      </c>
      <c r="K28" s="18">
        <f t="shared" si="3"/>
        <v>0</v>
      </c>
      <c r="L28" s="108" t="str" cm="1">
        <f t="array" ref="L28">IFERROR(_xlfn.IFS($C$11="Ja",(K28*J28),$C$11="Nee",0),"")</f>
        <v/>
      </c>
      <c r="M28" s="109" t="str">
        <f t="shared" si="1"/>
        <v/>
      </c>
      <c r="N28" s="18" t="str">
        <f t="shared" si="7"/>
        <v/>
      </c>
      <c r="O28" s="110" t="str">
        <f t="shared" si="8"/>
        <v/>
      </c>
      <c r="Q28" s="111"/>
    </row>
    <row r="29" spans="2:17" ht="12" customHeight="1" x14ac:dyDescent="0.25">
      <c r="B29" s="202"/>
      <c r="C29" s="203"/>
      <c r="D29" s="204"/>
      <c r="E29" s="317"/>
      <c r="F29" s="318"/>
      <c r="G29" s="23"/>
      <c r="H29" s="22"/>
      <c r="I29" s="11"/>
      <c r="J29" s="107">
        <f t="shared" si="0"/>
        <v>0</v>
      </c>
      <c r="K29" s="18">
        <f t="shared" si="3"/>
        <v>0</v>
      </c>
      <c r="L29" s="108" t="str" cm="1">
        <f t="array" ref="L29">IFERROR(_xlfn.IFS($C$11="Ja",(K29*J29),$C$11="Nee",0),"")</f>
        <v/>
      </c>
      <c r="M29" s="109" t="str">
        <f t="shared" si="1"/>
        <v/>
      </c>
      <c r="N29" s="18" t="str">
        <f t="shared" si="7"/>
        <v/>
      </c>
      <c r="O29" s="110" t="str">
        <f t="shared" si="8"/>
        <v/>
      </c>
      <c r="Q29" s="111"/>
    </row>
    <row r="30" spans="2:17" ht="12" customHeight="1" x14ac:dyDescent="0.25">
      <c r="B30" s="202"/>
      <c r="C30" s="203"/>
      <c r="D30" s="204"/>
      <c r="E30" s="317"/>
      <c r="F30" s="318"/>
      <c r="G30" s="23"/>
      <c r="H30" s="22"/>
      <c r="I30" s="11"/>
      <c r="J30" s="107">
        <f t="shared" si="0"/>
        <v>0</v>
      </c>
      <c r="K30" s="18">
        <f t="shared" si="3"/>
        <v>0</v>
      </c>
      <c r="L30" s="108" t="str" cm="1">
        <f t="array" ref="L30">IFERROR(_xlfn.IFS($C$11="Ja",(K30*J30),$C$11="Nee",0),"")</f>
        <v/>
      </c>
      <c r="M30" s="109" t="str">
        <f t="shared" si="1"/>
        <v/>
      </c>
      <c r="N30" s="18" t="str">
        <f t="shared" si="7"/>
        <v/>
      </c>
      <c r="O30" s="110" t="str">
        <f t="shared" si="8"/>
        <v/>
      </c>
      <c r="Q30" s="111"/>
    </row>
    <row r="31" spans="2:17" ht="12" customHeight="1" x14ac:dyDescent="0.25">
      <c r="B31" s="201"/>
      <c r="C31" s="319"/>
      <c r="D31" s="320"/>
      <c r="E31" s="317"/>
      <c r="F31" s="318"/>
      <c r="G31" s="23"/>
      <c r="H31" s="22"/>
      <c r="I31" s="11"/>
      <c r="J31" s="107">
        <f t="shared" si="0"/>
        <v>0</v>
      </c>
      <c r="K31" s="18">
        <f t="shared" si="3"/>
        <v>0</v>
      </c>
      <c r="L31" s="108" t="str" cm="1">
        <f t="array" ref="L31">IFERROR(_xlfn.IFS($C$11="Ja",(K31*J31),$C$11="Nee",0),"")</f>
        <v/>
      </c>
      <c r="M31" s="109" t="str">
        <f t="shared" si="1"/>
        <v/>
      </c>
      <c r="N31" s="18" t="str">
        <f t="shared" si="7"/>
        <v/>
      </c>
      <c r="O31" s="110" t="str">
        <f t="shared" si="8"/>
        <v/>
      </c>
      <c r="Q31" s="111"/>
    </row>
    <row r="32" spans="2:17" ht="12" customHeight="1" x14ac:dyDescent="0.25">
      <c r="B32" s="202"/>
      <c r="C32" s="319"/>
      <c r="D32" s="320"/>
      <c r="E32" s="317"/>
      <c r="F32" s="318"/>
      <c r="G32" s="23"/>
      <c r="H32" s="22"/>
      <c r="I32" s="11"/>
      <c r="J32" s="107">
        <f t="shared" si="0"/>
        <v>0</v>
      </c>
      <c r="K32" s="18">
        <f t="shared" si="3"/>
        <v>0</v>
      </c>
      <c r="L32" s="108" t="str" cm="1">
        <f t="array" ref="L32">IFERROR(_xlfn.IFS($C$11="Ja",(K32*J32),$C$11="Nee",0),"")</f>
        <v/>
      </c>
      <c r="M32" s="109" t="str">
        <f t="shared" si="1"/>
        <v/>
      </c>
      <c r="N32" s="18" t="str">
        <f t="shared" si="7"/>
        <v/>
      </c>
      <c r="O32" s="110" t="str">
        <f t="shared" si="8"/>
        <v/>
      </c>
      <c r="Q32" s="111"/>
    </row>
    <row r="33" spans="2:17" ht="12" customHeight="1" x14ac:dyDescent="0.25">
      <c r="B33" s="202"/>
      <c r="C33" s="319"/>
      <c r="D33" s="320"/>
      <c r="E33" s="317"/>
      <c r="F33" s="318"/>
      <c r="G33" s="23"/>
      <c r="H33" s="22"/>
      <c r="I33" s="11"/>
      <c r="J33" s="107">
        <f t="shared" si="0"/>
        <v>0</v>
      </c>
      <c r="K33" s="18">
        <f t="shared" si="3"/>
        <v>0</v>
      </c>
      <c r="L33" s="108" t="str" cm="1">
        <f t="array" ref="L33">IFERROR(_xlfn.IFS($C$11="Ja",(K33*J33),$C$11="Nee",0),"")</f>
        <v/>
      </c>
      <c r="M33" s="109" t="str">
        <f t="shared" si="1"/>
        <v/>
      </c>
      <c r="N33" s="18" t="str">
        <f t="shared" si="7"/>
        <v/>
      </c>
      <c r="O33" s="110" t="str">
        <f t="shared" si="8"/>
        <v/>
      </c>
      <c r="Q33" s="111"/>
    </row>
    <row r="34" spans="2:17" ht="12" customHeight="1" x14ac:dyDescent="0.25">
      <c r="B34" s="202"/>
      <c r="C34" s="319"/>
      <c r="D34" s="320"/>
      <c r="E34" s="317"/>
      <c r="F34" s="318"/>
      <c r="G34" s="23"/>
      <c r="H34" s="22"/>
      <c r="I34" s="11"/>
      <c r="J34" s="107">
        <f t="shared" si="0"/>
        <v>0</v>
      </c>
      <c r="K34" s="18">
        <f t="shared" si="3"/>
        <v>0</v>
      </c>
      <c r="L34" s="108" t="str" cm="1">
        <f t="array" ref="L34">IFERROR(_xlfn.IFS($C$11="Ja",(K34*J34),$C$11="Nee",0),"")</f>
        <v/>
      </c>
      <c r="M34" s="109" t="str">
        <f t="shared" si="1"/>
        <v/>
      </c>
      <c r="N34" s="18" t="str">
        <f t="shared" si="7"/>
        <v/>
      </c>
      <c r="O34" s="110" t="str">
        <f t="shared" si="8"/>
        <v/>
      </c>
      <c r="Q34" s="111"/>
    </row>
    <row r="35" spans="2:17" ht="12" customHeight="1" x14ac:dyDescent="0.25">
      <c r="B35" s="5"/>
      <c r="C35" s="319"/>
      <c r="D35" s="320"/>
      <c r="E35" s="317"/>
      <c r="F35" s="318"/>
      <c r="G35" s="23"/>
      <c r="H35" s="22"/>
      <c r="I35" s="11"/>
      <c r="J35" s="107">
        <f t="shared" si="0"/>
        <v>0</v>
      </c>
      <c r="K35" s="18">
        <f t="shared" si="3"/>
        <v>0</v>
      </c>
      <c r="L35" s="108" t="str" cm="1">
        <f t="array" ref="L35">IFERROR(_xlfn.IFS($C$11="Ja",(K35*J35),$C$11="Nee",0),"")</f>
        <v/>
      </c>
      <c r="M35" s="109" t="str">
        <f t="shared" si="1"/>
        <v/>
      </c>
      <c r="N35" s="18" t="str">
        <f t="shared" si="7"/>
        <v/>
      </c>
      <c r="O35" s="110" t="str">
        <f t="shared" si="8"/>
        <v/>
      </c>
      <c r="Q35" s="111"/>
    </row>
    <row r="36" spans="2:17" s="63" customFormat="1" ht="15.95" customHeight="1" thickBot="1" x14ac:dyDescent="0.3">
      <c r="B36" s="259" t="s">
        <v>177</v>
      </c>
      <c r="C36" s="260"/>
      <c r="D36" s="238"/>
      <c r="E36" s="322"/>
      <c r="F36" s="323"/>
      <c r="G36" s="261"/>
      <c r="H36" s="261"/>
      <c r="I36" s="262"/>
      <c r="J36" s="263">
        <f>SUM(J16:J35)</f>
        <v>0</v>
      </c>
      <c r="K36" s="263"/>
      <c r="L36" s="264">
        <f>SUM(L16:L35)</f>
        <v>0</v>
      </c>
      <c r="M36" s="263">
        <f>SUM(M16:M35)</f>
        <v>0</v>
      </c>
      <c r="N36" s="265"/>
      <c r="O36" s="266">
        <f>SUM(O16:O35)</f>
        <v>0</v>
      </c>
      <c r="Q36" s="2"/>
    </row>
    <row r="37" spans="2:17" customFormat="1" ht="12.75" customHeight="1" thickBot="1" x14ac:dyDescent="0.3"/>
    <row r="38" spans="2:17" customFormat="1" ht="15.95" customHeight="1" thickBot="1" x14ac:dyDescent="0.3">
      <c r="B38" s="268" t="s">
        <v>178</v>
      </c>
    </row>
    <row r="39" spans="2:17" ht="26.25" customHeight="1" x14ac:dyDescent="0.2">
      <c r="B39" s="225" t="s">
        <v>167</v>
      </c>
      <c r="C39" s="324" t="s">
        <v>179</v>
      </c>
      <c r="D39" s="328"/>
      <c r="E39" s="228" t="s">
        <v>33</v>
      </c>
      <c r="F39" s="230" t="s">
        <v>180</v>
      </c>
      <c r="G39" s="231" t="s">
        <v>181</v>
      </c>
      <c r="H39" s="250" t="s">
        <v>182</v>
      </c>
      <c r="I39" s="112"/>
      <c r="J39" s="112"/>
      <c r="K39" s="112"/>
      <c r="L39" s="112"/>
      <c r="M39" s="251" t="s">
        <v>183</v>
      </c>
      <c r="N39" s="252" t="s">
        <v>176</v>
      </c>
      <c r="O39" s="253" t="s">
        <v>62</v>
      </c>
      <c r="Q39" s="115"/>
    </row>
    <row r="40" spans="2:17" ht="12" customHeight="1" x14ac:dyDescent="0.25">
      <c r="B40" s="5"/>
      <c r="C40" s="319"/>
      <c r="D40" s="320"/>
      <c r="E40" s="22"/>
      <c r="F40" s="25"/>
      <c r="G40" s="8"/>
      <c r="H40" s="6" t="str">
        <f t="shared" ref="H40:H59" si="9">IFERROR(VLOOKUP(F40,Sel_tarief,2,FALSE),"")</f>
        <v/>
      </c>
      <c r="I40" s="112"/>
      <c r="J40" s="112"/>
      <c r="K40" s="112"/>
      <c r="L40" s="112"/>
      <c r="M40" s="7" t="str">
        <f t="shared" ref="M40" si="10">IFERROR(G40*H40,"")</f>
        <v/>
      </c>
      <c r="N40" s="18" t="str">
        <f t="shared" ref="N40:N59" si="11">IFERROR($C$10,"")</f>
        <v/>
      </c>
      <c r="O40" s="110" t="str">
        <f t="shared" ref="O40" si="12">IFERROR(M40*N40,"")</f>
        <v/>
      </c>
      <c r="Q40" s="111"/>
    </row>
    <row r="41" spans="2:17" ht="12" customHeight="1" x14ac:dyDescent="0.25">
      <c r="B41" s="5"/>
      <c r="C41" s="319"/>
      <c r="D41" s="320"/>
      <c r="E41" s="22"/>
      <c r="F41" s="25"/>
      <c r="G41" s="8"/>
      <c r="H41" s="6" t="str">
        <f t="shared" si="9"/>
        <v/>
      </c>
      <c r="I41" s="112"/>
      <c r="J41" s="112"/>
      <c r="K41" s="112"/>
      <c r="L41" s="112"/>
      <c r="M41" s="7" t="str">
        <f t="shared" ref="M41:M59" si="13">IFERROR(G41*H41,"")</f>
        <v/>
      </c>
      <c r="N41" s="18" t="str">
        <f t="shared" si="11"/>
        <v/>
      </c>
      <c r="O41" s="110" t="str">
        <f t="shared" ref="O41:O59" si="14">IFERROR(M41*N41,"")</f>
        <v/>
      </c>
      <c r="Q41" s="111"/>
    </row>
    <row r="42" spans="2:17" ht="12" customHeight="1" x14ac:dyDescent="0.25">
      <c r="B42" s="5"/>
      <c r="C42" s="319"/>
      <c r="D42" s="320"/>
      <c r="E42" s="22"/>
      <c r="F42" s="25"/>
      <c r="G42" s="8"/>
      <c r="H42" s="6" t="str">
        <f t="shared" si="9"/>
        <v/>
      </c>
      <c r="I42" s="112"/>
      <c r="J42" s="112"/>
      <c r="K42" s="112"/>
      <c r="L42" s="112"/>
      <c r="M42" s="7" t="str">
        <f t="shared" si="13"/>
        <v/>
      </c>
      <c r="N42" s="18" t="str">
        <f t="shared" si="11"/>
        <v/>
      </c>
      <c r="O42" s="110" t="str">
        <f t="shared" si="14"/>
        <v/>
      </c>
      <c r="Q42" s="111"/>
    </row>
    <row r="43" spans="2:17" ht="12" customHeight="1" x14ac:dyDescent="0.25">
      <c r="B43" s="5"/>
      <c r="C43" s="319"/>
      <c r="D43" s="320"/>
      <c r="E43" s="22"/>
      <c r="F43" s="25"/>
      <c r="G43" s="8"/>
      <c r="H43" s="6" t="str">
        <f t="shared" si="9"/>
        <v/>
      </c>
      <c r="I43" s="112"/>
      <c r="J43" s="112"/>
      <c r="K43" s="112"/>
      <c r="L43" s="112"/>
      <c r="M43" s="7" t="str">
        <f t="shared" si="13"/>
        <v/>
      </c>
      <c r="N43" s="18" t="str">
        <f t="shared" si="11"/>
        <v/>
      </c>
      <c r="O43" s="110" t="str">
        <f t="shared" si="14"/>
        <v/>
      </c>
      <c r="Q43" s="111"/>
    </row>
    <row r="44" spans="2:17" ht="12" customHeight="1" x14ac:dyDescent="0.25">
      <c r="B44" s="5"/>
      <c r="C44" s="319"/>
      <c r="D44" s="320"/>
      <c r="E44" s="22"/>
      <c r="F44" s="25"/>
      <c r="G44" s="8"/>
      <c r="H44" s="6" t="str">
        <f t="shared" si="9"/>
        <v/>
      </c>
      <c r="I44" s="112"/>
      <c r="J44" s="112"/>
      <c r="K44" s="112"/>
      <c r="L44" s="112"/>
      <c r="M44" s="7" t="str">
        <f t="shared" si="13"/>
        <v/>
      </c>
      <c r="N44" s="18" t="str">
        <f t="shared" si="11"/>
        <v/>
      </c>
      <c r="O44" s="110" t="str">
        <f t="shared" si="14"/>
        <v/>
      </c>
      <c r="Q44" s="111"/>
    </row>
    <row r="45" spans="2:17" ht="12" customHeight="1" x14ac:dyDescent="0.25">
      <c r="B45" s="5"/>
      <c r="C45" s="319"/>
      <c r="D45" s="320"/>
      <c r="E45" s="22"/>
      <c r="F45" s="25"/>
      <c r="G45" s="8"/>
      <c r="H45" s="6" t="str">
        <f t="shared" si="9"/>
        <v/>
      </c>
      <c r="I45" s="112"/>
      <c r="J45" s="112"/>
      <c r="K45" s="112"/>
      <c r="L45" s="112"/>
      <c r="M45" s="7" t="str">
        <f t="shared" si="13"/>
        <v/>
      </c>
      <c r="N45" s="18" t="str">
        <f t="shared" si="11"/>
        <v/>
      </c>
      <c r="O45" s="110" t="str">
        <f t="shared" si="14"/>
        <v/>
      </c>
      <c r="Q45" s="111"/>
    </row>
    <row r="46" spans="2:17" ht="12" customHeight="1" x14ac:dyDescent="0.25">
      <c r="B46" s="5"/>
      <c r="C46" s="319"/>
      <c r="D46" s="320"/>
      <c r="E46" s="22"/>
      <c r="F46" s="25"/>
      <c r="G46" s="8"/>
      <c r="H46" s="6" t="str">
        <f t="shared" si="9"/>
        <v/>
      </c>
      <c r="I46" s="112"/>
      <c r="J46" s="112"/>
      <c r="K46" s="112"/>
      <c r="L46" s="112"/>
      <c r="M46" s="7" t="str">
        <f t="shared" si="13"/>
        <v/>
      </c>
      <c r="N46" s="18" t="str">
        <f t="shared" si="11"/>
        <v/>
      </c>
      <c r="O46" s="110" t="str">
        <f t="shared" si="14"/>
        <v/>
      </c>
      <c r="Q46" s="111"/>
    </row>
    <row r="47" spans="2:17" ht="12" customHeight="1" x14ac:dyDescent="0.25">
      <c r="B47" s="5"/>
      <c r="C47" s="319"/>
      <c r="D47" s="320"/>
      <c r="E47" s="22"/>
      <c r="F47" s="25"/>
      <c r="G47" s="8"/>
      <c r="H47" s="6" t="str">
        <f t="shared" si="9"/>
        <v/>
      </c>
      <c r="I47" s="112"/>
      <c r="J47" s="112"/>
      <c r="K47" s="112"/>
      <c r="L47" s="112"/>
      <c r="M47" s="7" t="str">
        <f t="shared" si="13"/>
        <v/>
      </c>
      <c r="N47" s="18" t="str">
        <f t="shared" si="11"/>
        <v/>
      </c>
      <c r="O47" s="110" t="str">
        <f t="shared" si="14"/>
        <v/>
      </c>
      <c r="Q47" s="111"/>
    </row>
    <row r="48" spans="2:17" ht="12" customHeight="1" x14ac:dyDescent="0.25">
      <c r="B48" s="5"/>
      <c r="C48" s="319"/>
      <c r="D48" s="320"/>
      <c r="E48" s="22"/>
      <c r="F48" s="25"/>
      <c r="G48" s="8"/>
      <c r="H48" s="6" t="str">
        <f t="shared" si="9"/>
        <v/>
      </c>
      <c r="I48" s="112"/>
      <c r="J48" s="112"/>
      <c r="K48" s="112"/>
      <c r="L48" s="112"/>
      <c r="M48" s="7" t="str">
        <f t="shared" si="13"/>
        <v/>
      </c>
      <c r="N48" s="18" t="str">
        <f t="shared" si="11"/>
        <v/>
      </c>
      <c r="O48" s="110" t="str">
        <f t="shared" si="14"/>
        <v/>
      </c>
      <c r="Q48" s="111"/>
    </row>
    <row r="49" spans="2:17" ht="12" customHeight="1" x14ac:dyDescent="0.25">
      <c r="B49" s="5"/>
      <c r="C49" s="319"/>
      <c r="D49" s="320"/>
      <c r="E49" s="22"/>
      <c r="F49" s="25"/>
      <c r="G49" s="8"/>
      <c r="H49" s="6" t="str">
        <f t="shared" si="9"/>
        <v/>
      </c>
      <c r="I49" s="112"/>
      <c r="J49" s="112"/>
      <c r="K49" s="112"/>
      <c r="L49" s="112"/>
      <c r="M49" s="7" t="str">
        <f t="shared" si="13"/>
        <v/>
      </c>
      <c r="N49" s="18" t="str">
        <f t="shared" si="11"/>
        <v/>
      </c>
      <c r="O49" s="110" t="str">
        <f t="shared" si="14"/>
        <v/>
      </c>
      <c r="Q49" s="111"/>
    </row>
    <row r="50" spans="2:17" ht="12" customHeight="1" x14ac:dyDescent="0.25">
      <c r="B50" s="5"/>
      <c r="C50" s="319"/>
      <c r="D50" s="320"/>
      <c r="E50" s="22"/>
      <c r="F50" s="25"/>
      <c r="G50" s="8"/>
      <c r="H50" s="6" t="str">
        <f t="shared" si="9"/>
        <v/>
      </c>
      <c r="I50" s="112"/>
      <c r="J50" s="112"/>
      <c r="K50" s="112"/>
      <c r="L50" s="112"/>
      <c r="M50" s="7" t="str">
        <f t="shared" si="13"/>
        <v/>
      </c>
      <c r="N50" s="18" t="str">
        <f t="shared" si="11"/>
        <v/>
      </c>
      <c r="O50" s="110" t="str">
        <f t="shared" si="14"/>
        <v/>
      </c>
      <c r="Q50" s="111"/>
    </row>
    <row r="51" spans="2:17" ht="12" customHeight="1" x14ac:dyDescent="0.25">
      <c r="B51" s="5"/>
      <c r="C51" s="319"/>
      <c r="D51" s="320"/>
      <c r="E51" s="22"/>
      <c r="F51" s="25"/>
      <c r="G51" s="8"/>
      <c r="H51" s="6" t="str">
        <f t="shared" si="9"/>
        <v/>
      </c>
      <c r="I51" s="112"/>
      <c r="J51" s="112"/>
      <c r="K51" s="112"/>
      <c r="L51" s="112"/>
      <c r="M51" s="7" t="str">
        <f t="shared" si="13"/>
        <v/>
      </c>
      <c r="N51" s="18" t="str">
        <f t="shared" si="11"/>
        <v/>
      </c>
      <c r="O51" s="110" t="str">
        <f t="shared" si="14"/>
        <v/>
      </c>
      <c r="Q51" s="111"/>
    </row>
    <row r="52" spans="2:17" ht="12" customHeight="1" x14ac:dyDescent="0.25">
      <c r="B52" s="5"/>
      <c r="C52" s="319"/>
      <c r="D52" s="320"/>
      <c r="E52" s="22"/>
      <c r="F52" s="25"/>
      <c r="G52" s="8"/>
      <c r="H52" s="6" t="str">
        <f t="shared" si="9"/>
        <v/>
      </c>
      <c r="I52" s="112"/>
      <c r="J52" s="112"/>
      <c r="K52" s="112"/>
      <c r="L52" s="112"/>
      <c r="M52" s="7" t="str">
        <f t="shared" si="13"/>
        <v/>
      </c>
      <c r="N52" s="18" t="str">
        <f t="shared" si="11"/>
        <v/>
      </c>
      <c r="O52" s="110" t="str">
        <f t="shared" si="14"/>
        <v/>
      </c>
      <c r="Q52" s="111"/>
    </row>
    <row r="53" spans="2:17" ht="12" customHeight="1" x14ac:dyDescent="0.25">
      <c r="B53" s="5"/>
      <c r="C53" s="319"/>
      <c r="D53" s="320"/>
      <c r="E53" s="22"/>
      <c r="F53" s="25"/>
      <c r="G53" s="8"/>
      <c r="H53" s="6" t="str">
        <f t="shared" si="9"/>
        <v/>
      </c>
      <c r="I53" s="112"/>
      <c r="J53" s="112"/>
      <c r="K53" s="112"/>
      <c r="L53" s="112"/>
      <c r="M53" s="7" t="str">
        <f t="shared" si="13"/>
        <v/>
      </c>
      <c r="N53" s="18" t="str">
        <f t="shared" si="11"/>
        <v/>
      </c>
      <c r="O53" s="110" t="str">
        <f t="shared" si="14"/>
        <v/>
      </c>
      <c r="Q53" s="111"/>
    </row>
    <row r="54" spans="2:17" ht="12" customHeight="1" x14ac:dyDescent="0.25">
      <c r="B54" s="5"/>
      <c r="C54" s="319"/>
      <c r="D54" s="320"/>
      <c r="E54" s="22"/>
      <c r="F54" s="25"/>
      <c r="G54" s="8"/>
      <c r="H54" s="6" t="str">
        <f t="shared" si="9"/>
        <v/>
      </c>
      <c r="I54" s="112"/>
      <c r="J54" s="112"/>
      <c r="K54" s="112"/>
      <c r="L54" s="112"/>
      <c r="M54" s="7" t="str">
        <f t="shared" si="13"/>
        <v/>
      </c>
      <c r="N54" s="18" t="str">
        <f t="shared" si="11"/>
        <v/>
      </c>
      <c r="O54" s="110" t="str">
        <f t="shared" si="14"/>
        <v/>
      </c>
      <c r="Q54" s="111"/>
    </row>
    <row r="55" spans="2:17" ht="12" customHeight="1" x14ac:dyDescent="0.25">
      <c r="B55" s="5"/>
      <c r="C55" s="319"/>
      <c r="D55" s="320"/>
      <c r="E55" s="22"/>
      <c r="F55" s="25"/>
      <c r="G55" s="8"/>
      <c r="H55" s="6" t="str">
        <f t="shared" si="9"/>
        <v/>
      </c>
      <c r="I55" s="112"/>
      <c r="J55" s="112"/>
      <c r="K55" s="112"/>
      <c r="L55" s="112"/>
      <c r="M55" s="7" t="str">
        <f t="shared" si="13"/>
        <v/>
      </c>
      <c r="N55" s="18" t="str">
        <f t="shared" si="11"/>
        <v/>
      </c>
      <c r="O55" s="110" t="str">
        <f t="shared" si="14"/>
        <v/>
      </c>
      <c r="Q55" s="111"/>
    </row>
    <row r="56" spans="2:17" ht="12" customHeight="1" x14ac:dyDescent="0.25">
      <c r="B56" s="5"/>
      <c r="C56" s="319"/>
      <c r="D56" s="320"/>
      <c r="E56" s="22"/>
      <c r="F56" s="25"/>
      <c r="G56" s="8"/>
      <c r="H56" s="6" t="str">
        <f t="shared" si="9"/>
        <v/>
      </c>
      <c r="I56" s="112"/>
      <c r="J56" s="112"/>
      <c r="K56" s="112"/>
      <c r="L56" s="112"/>
      <c r="M56" s="7" t="str">
        <f t="shared" si="13"/>
        <v/>
      </c>
      <c r="N56" s="18" t="str">
        <f t="shared" si="11"/>
        <v/>
      </c>
      <c r="O56" s="110" t="str">
        <f t="shared" si="14"/>
        <v/>
      </c>
      <c r="Q56" s="111"/>
    </row>
    <row r="57" spans="2:17" ht="12" customHeight="1" x14ac:dyDescent="0.25">
      <c r="B57" s="5"/>
      <c r="C57" s="319"/>
      <c r="D57" s="320"/>
      <c r="E57" s="22"/>
      <c r="F57" s="25"/>
      <c r="G57" s="8"/>
      <c r="H57" s="6" t="str">
        <f t="shared" si="9"/>
        <v/>
      </c>
      <c r="I57" s="112"/>
      <c r="J57" s="112"/>
      <c r="K57" s="112"/>
      <c r="L57" s="112"/>
      <c r="M57" s="7" t="str">
        <f t="shared" si="13"/>
        <v/>
      </c>
      <c r="N57" s="18" t="str">
        <f t="shared" si="11"/>
        <v/>
      </c>
      <c r="O57" s="110" t="str">
        <f t="shared" si="14"/>
        <v/>
      </c>
      <c r="Q57" s="111"/>
    </row>
    <row r="58" spans="2:17" ht="12" customHeight="1" x14ac:dyDescent="0.25">
      <c r="B58" s="5"/>
      <c r="C58" s="319"/>
      <c r="D58" s="320"/>
      <c r="E58" s="22"/>
      <c r="F58" s="25"/>
      <c r="G58" s="8"/>
      <c r="H58" s="6" t="str">
        <f t="shared" si="9"/>
        <v/>
      </c>
      <c r="I58" s="112"/>
      <c r="J58" s="112"/>
      <c r="K58" s="112"/>
      <c r="L58" s="112"/>
      <c r="M58" s="7" t="str">
        <f t="shared" si="13"/>
        <v/>
      </c>
      <c r="N58" s="18" t="str">
        <f t="shared" si="11"/>
        <v/>
      </c>
      <c r="O58" s="110" t="str">
        <f t="shared" si="14"/>
        <v/>
      </c>
      <c r="Q58" s="111"/>
    </row>
    <row r="59" spans="2:17" ht="12" customHeight="1" x14ac:dyDescent="0.25">
      <c r="B59" s="5"/>
      <c r="C59" s="319"/>
      <c r="D59" s="320"/>
      <c r="E59" s="22"/>
      <c r="F59" s="25"/>
      <c r="G59" s="8"/>
      <c r="H59" s="6" t="str">
        <f t="shared" si="9"/>
        <v/>
      </c>
      <c r="I59" s="112"/>
      <c r="J59" s="112"/>
      <c r="K59" s="112"/>
      <c r="L59" s="112"/>
      <c r="M59" s="7" t="str">
        <f t="shared" si="13"/>
        <v/>
      </c>
      <c r="N59" s="18" t="str">
        <f t="shared" si="11"/>
        <v/>
      </c>
      <c r="O59" s="110" t="str">
        <f t="shared" si="14"/>
        <v/>
      </c>
      <c r="Q59" s="111"/>
    </row>
    <row r="60" spans="2:17" s="63" customFormat="1" ht="15.95" customHeight="1" thickBot="1" x14ac:dyDescent="0.3">
      <c r="B60" s="237" t="s">
        <v>184</v>
      </c>
      <c r="C60" s="326"/>
      <c r="D60" s="327"/>
      <c r="E60" s="238"/>
      <c r="F60" s="261"/>
      <c r="G60" s="261"/>
      <c r="H60" s="269"/>
      <c r="I60" s="112"/>
      <c r="J60" s="112"/>
      <c r="K60" s="112"/>
      <c r="L60" s="112"/>
      <c r="M60" s="249">
        <f>SUM(M40:M59)</f>
        <v>0</v>
      </c>
      <c r="N60" s="244"/>
      <c r="O60" s="245">
        <f>SUM(O40:O59)</f>
        <v>0</v>
      </c>
      <c r="Q60" s="2"/>
    </row>
    <row r="61" spans="2:17" ht="12.75" customHeight="1" thickBot="1" x14ac:dyDescent="0.25">
      <c r="I61" s="100"/>
      <c r="J61" s="100"/>
      <c r="K61" s="99"/>
      <c r="L61" s="99"/>
      <c r="N61" s="101"/>
      <c r="O61" s="99"/>
    </row>
    <row r="62" spans="2:17" ht="26.25" customHeight="1" thickBot="1" x14ac:dyDescent="0.3">
      <c r="B62" s="236" t="s">
        <v>309</v>
      </c>
      <c r="C62"/>
      <c r="D62"/>
      <c r="E62"/>
      <c r="F62"/>
      <c r="G62"/>
      <c r="H62"/>
      <c r="I62"/>
      <c r="J62"/>
      <c r="K62"/>
      <c r="L62"/>
      <c r="M62"/>
      <c r="N62"/>
      <c r="O62"/>
    </row>
    <row r="63" spans="2:17" ht="26.25" customHeight="1" x14ac:dyDescent="0.2">
      <c r="B63" s="225" t="s">
        <v>167</v>
      </c>
      <c r="C63" s="324" t="s">
        <v>185</v>
      </c>
      <c r="D63" s="325" t="s">
        <v>186</v>
      </c>
      <c r="E63" s="229" t="s">
        <v>300</v>
      </c>
      <c r="F63" s="228" t="s">
        <v>292</v>
      </c>
      <c r="G63" s="229" t="s">
        <v>187</v>
      </c>
      <c r="H63" s="232" t="s">
        <v>188</v>
      </c>
      <c r="I63" s="229" t="s">
        <v>189</v>
      </c>
      <c r="J63" s="229" t="s">
        <v>264</v>
      </c>
      <c r="K63" s="226" t="s">
        <v>263</v>
      </c>
      <c r="L63" s="229" t="s">
        <v>289</v>
      </c>
      <c r="M63" s="116" t="s">
        <v>183</v>
      </c>
      <c r="N63" s="113" t="s">
        <v>176</v>
      </c>
      <c r="O63" s="114" t="s">
        <v>62</v>
      </c>
    </row>
    <row r="64" spans="2:17" ht="12.75" customHeight="1" x14ac:dyDescent="0.2">
      <c r="B64" s="5"/>
      <c r="C64" s="319"/>
      <c r="D64" s="321"/>
      <c r="E64" s="205"/>
      <c r="F64" s="33"/>
      <c r="G64" s="34"/>
      <c r="H64" s="35"/>
      <c r="I64" s="35"/>
      <c r="J64" s="36"/>
      <c r="K64" s="36"/>
      <c r="L64" s="37"/>
      <c r="M64" s="32" t="str">
        <f>IFERROR(IF(LEFT(E64,2)="Sp",(H64-I64)*L64,IF(LEFT(E64,2)="Ap",((H64/J64)*K64)*L64,"")),"")</f>
        <v/>
      </c>
      <c r="N64" s="18" t="str">
        <f t="shared" ref="N64:N78" si="15">IFERROR($C$10,"")</f>
        <v/>
      </c>
      <c r="O64" s="110" t="str">
        <f t="shared" ref="O64:O78" si="16">IFERROR(M64*N64,"")</f>
        <v/>
      </c>
    </row>
    <row r="65" spans="2:15" ht="12.75" customHeight="1" x14ac:dyDescent="0.2">
      <c r="B65" s="5"/>
      <c r="C65" s="319"/>
      <c r="D65" s="321"/>
      <c r="E65" s="31"/>
      <c r="F65" s="33"/>
      <c r="G65" s="34"/>
      <c r="H65" s="35"/>
      <c r="I65" s="35"/>
      <c r="J65" s="36"/>
      <c r="K65" s="36"/>
      <c r="L65" s="37"/>
      <c r="M65" s="32" t="str">
        <f t="shared" ref="M65:M78" si="17">IFERROR(IF(LEFT(E65,2)="Sp",(H65-I65)*L65,IF(LEFT(E65,2)="Ap",((H65/J65)*K65)*L65,"")),"")</f>
        <v/>
      </c>
      <c r="N65" s="18" t="str">
        <f t="shared" si="15"/>
        <v/>
      </c>
      <c r="O65" s="110" t="str">
        <f t="shared" si="16"/>
        <v/>
      </c>
    </row>
    <row r="66" spans="2:15" ht="12.75" customHeight="1" x14ac:dyDescent="0.2">
      <c r="B66" s="5"/>
      <c r="C66" s="319"/>
      <c r="D66" s="321"/>
      <c r="E66" s="31"/>
      <c r="F66" s="33"/>
      <c r="G66" s="34"/>
      <c r="H66" s="35"/>
      <c r="I66" s="35"/>
      <c r="J66" s="36"/>
      <c r="K66" s="36"/>
      <c r="L66" s="37"/>
      <c r="M66" s="32" t="str">
        <f t="shared" ref="M66:M75" si="18">IFERROR(IF(LEFT(E66,2)="Sp",(H66-I66)*L66,IF(LEFT(E66,2)="Ap",((H66/J66)*K66)*L66,"")),"")</f>
        <v/>
      </c>
      <c r="N66" s="18" t="str">
        <f t="shared" si="15"/>
        <v/>
      </c>
      <c r="O66" s="110" t="str">
        <f t="shared" ref="O66:O75" si="19">IFERROR(M66*N66,"")</f>
        <v/>
      </c>
    </row>
    <row r="67" spans="2:15" ht="12.75" customHeight="1" x14ac:dyDescent="0.2">
      <c r="B67" s="5"/>
      <c r="C67" s="319"/>
      <c r="D67" s="321"/>
      <c r="E67" s="31"/>
      <c r="F67" s="33"/>
      <c r="G67" s="34"/>
      <c r="H67" s="35"/>
      <c r="I67" s="35"/>
      <c r="J67" s="36"/>
      <c r="K67" s="36"/>
      <c r="L67" s="37"/>
      <c r="M67" s="32" t="str">
        <f t="shared" si="18"/>
        <v/>
      </c>
      <c r="N67" s="18" t="str">
        <f t="shared" si="15"/>
        <v/>
      </c>
      <c r="O67" s="110" t="str">
        <f t="shared" si="19"/>
        <v/>
      </c>
    </row>
    <row r="68" spans="2:15" ht="12.75" customHeight="1" x14ac:dyDescent="0.2">
      <c r="B68" s="5"/>
      <c r="C68" s="319"/>
      <c r="D68" s="321"/>
      <c r="E68" s="31"/>
      <c r="F68" s="33"/>
      <c r="G68" s="34"/>
      <c r="H68" s="35"/>
      <c r="I68" s="35"/>
      <c r="J68" s="36"/>
      <c r="K68" s="36"/>
      <c r="L68" s="37"/>
      <c r="M68" s="32" t="str">
        <f t="shared" si="18"/>
        <v/>
      </c>
      <c r="N68" s="18" t="str">
        <f t="shared" si="15"/>
        <v/>
      </c>
      <c r="O68" s="110" t="str">
        <f t="shared" si="19"/>
        <v/>
      </c>
    </row>
    <row r="69" spans="2:15" ht="12.75" customHeight="1" x14ac:dyDescent="0.2">
      <c r="B69" s="5"/>
      <c r="C69" s="319"/>
      <c r="D69" s="321"/>
      <c r="E69" s="31"/>
      <c r="F69" s="33"/>
      <c r="G69" s="34"/>
      <c r="H69" s="35"/>
      <c r="I69" s="35"/>
      <c r="J69" s="36"/>
      <c r="K69" s="36"/>
      <c r="L69" s="37"/>
      <c r="M69" s="32" t="str">
        <f t="shared" si="18"/>
        <v/>
      </c>
      <c r="N69" s="18" t="str">
        <f t="shared" si="15"/>
        <v/>
      </c>
      <c r="O69" s="110" t="str">
        <f t="shared" si="19"/>
        <v/>
      </c>
    </row>
    <row r="70" spans="2:15" ht="12.75" customHeight="1" x14ac:dyDescent="0.2">
      <c r="B70" s="5"/>
      <c r="C70" s="319"/>
      <c r="D70" s="321"/>
      <c r="E70" s="31"/>
      <c r="F70" s="33"/>
      <c r="G70" s="34"/>
      <c r="H70" s="35"/>
      <c r="I70" s="35"/>
      <c r="J70" s="36"/>
      <c r="K70" s="36"/>
      <c r="L70" s="37"/>
      <c r="M70" s="32" t="str">
        <f t="shared" si="18"/>
        <v/>
      </c>
      <c r="N70" s="18" t="str">
        <f t="shared" si="15"/>
        <v/>
      </c>
      <c r="O70" s="110" t="str">
        <f t="shared" si="19"/>
        <v/>
      </c>
    </row>
    <row r="71" spans="2:15" ht="12.75" customHeight="1" x14ac:dyDescent="0.2">
      <c r="B71" s="5"/>
      <c r="C71" s="319"/>
      <c r="D71" s="321"/>
      <c r="E71" s="31"/>
      <c r="F71" s="33"/>
      <c r="G71" s="34"/>
      <c r="H71" s="35"/>
      <c r="I71" s="35"/>
      <c r="J71" s="36"/>
      <c r="K71" s="36"/>
      <c r="L71" s="37"/>
      <c r="M71" s="32" t="str">
        <f t="shared" si="18"/>
        <v/>
      </c>
      <c r="N71" s="18" t="str">
        <f t="shared" si="15"/>
        <v/>
      </c>
      <c r="O71" s="110" t="str">
        <f t="shared" si="19"/>
        <v/>
      </c>
    </row>
    <row r="72" spans="2:15" ht="12.75" customHeight="1" x14ac:dyDescent="0.2">
      <c r="B72" s="5"/>
      <c r="C72" s="319"/>
      <c r="D72" s="321"/>
      <c r="E72" s="31"/>
      <c r="F72" s="33"/>
      <c r="G72" s="34"/>
      <c r="H72" s="35"/>
      <c r="I72" s="35"/>
      <c r="J72" s="36"/>
      <c r="K72" s="36"/>
      <c r="L72" s="37"/>
      <c r="M72" s="32" t="str">
        <f t="shared" si="18"/>
        <v/>
      </c>
      <c r="N72" s="18" t="str">
        <f t="shared" si="15"/>
        <v/>
      </c>
      <c r="O72" s="110" t="str">
        <f t="shared" si="19"/>
        <v/>
      </c>
    </row>
    <row r="73" spans="2:15" ht="12.75" customHeight="1" x14ac:dyDescent="0.2">
      <c r="B73" s="5"/>
      <c r="C73" s="319"/>
      <c r="D73" s="321"/>
      <c r="E73" s="31"/>
      <c r="F73" s="33"/>
      <c r="G73" s="34"/>
      <c r="H73" s="35"/>
      <c r="I73" s="35"/>
      <c r="J73" s="36"/>
      <c r="K73" s="36"/>
      <c r="L73" s="37"/>
      <c r="M73" s="32" t="str">
        <f t="shared" si="18"/>
        <v/>
      </c>
      <c r="N73" s="18" t="str">
        <f t="shared" si="15"/>
        <v/>
      </c>
      <c r="O73" s="110" t="str">
        <f t="shared" si="19"/>
        <v/>
      </c>
    </row>
    <row r="74" spans="2:15" ht="12.75" customHeight="1" x14ac:dyDescent="0.2">
      <c r="B74" s="5"/>
      <c r="C74" s="319"/>
      <c r="D74" s="321"/>
      <c r="E74" s="31"/>
      <c r="F74" s="33"/>
      <c r="G74" s="34"/>
      <c r="H74" s="35"/>
      <c r="I74" s="35"/>
      <c r="J74" s="36"/>
      <c r="K74" s="36"/>
      <c r="L74" s="37"/>
      <c r="M74" s="32" t="str">
        <f t="shared" si="18"/>
        <v/>
      </c>
      <c r="N74" s="18" t="str">
        <f t="shared" si="15"/>
        <v/>
      </c>
      <c r="O74" s="110" t="str">
        <f t="shared" si="19"/>
        <v/>
      </c>
    </row>
    <row r="75" spans="2:15" ht="12.75" customHeight="1" x14ac:dyDescent="0.2">
      <c r="B75" s="5"/>
      <c r="C75" s="319"/>
      <c r="D75" s="321"/>
      <c r="E75" s="31"/>
      <c r="F75" s="33"/>
      <c r="G75" s="34"/>
      <c r="H75" s="35"/>
      <c r="I75" s="35"/>
      <c r="J75" s="36"/>
      <c r="K75" s="36"/>
      <c r="L75" s="37"/>
      <c r="M75" s="32" t="str">
        <f t="shared" si="18"/>
        <v/>
      </c>
      <c r="N75" s="18" t="str">
        <f t="shared" si="15"/>
        <v/>
      </c>
      <c r="O75" s="110" t="str">
        <f t="shared" si="19"/>
        <v/>
      </c>
    </row>
    <row r="76" spans="2:15" ht="12.75" customHeight="1" x14ac:dyDescent="0.2">
      <c r="B76" s="5"/>
      <c r="C76" s="319"/>
      <c r="D76" s="321"/>
      <c r="E76" s="31"/>
      <c r="F76" s="33"/>
      <c r="G76" s="34"/>
      <c r="H76" s="35"/>
      <c r="I76" s="35"/>
      <c r="J76" s="36"/>
      <c r="K76" s="36"/>
      <c r="L76" s="37"/>
      <c r="M76" s="32" t="str">
        <f t="shared" si="17"/>
        <v/>
      </c>
      <c r="N76" s="18" t="str">
        <f t="shared" si="15"/>
        <v/>
      </c>
      <c r="O76" s="110" t="str">
        <f t="shared" si="16"/>
        <v/>
      </c>
    </row>
    <row r="77" spans="2:15" ht="12.75" customHeight="1" x14ac:dyDescent="0.2">
      <c r="B77" s="5"/>
      <c r="C77" s="319"/>
      <c r="D77" s="321"/>
      <c r="E77" s="31"/>
      <c r="F77" s="33"/>
      <c r="G77" s="34"/>
      <c r="H77" s="35"/>
      <c r="I77" s="35"/>
      <c r="J77" s="36"/>
      <c r="K77" s="36"/>
      <c r="L77" s="37"/>
      <c r="M77" s="32" t="str">
        <f t="shared" si="17"/>
        <v/>
      </c>
      <c r="N77" s="18" t="str">
        <f t="shared" si="15"/>
        <v/>
      </c>
      <c r="O77" s="110" t="str">
        <f t="shared" si="16"/>
        <v/>
      </c>
    </row>
    <row r="78" spans="2:15" ht="12.75" customHeight="1" x14ac:dyDescent="0.2">
      <c r="B78" s="5"/>
      <c r="C78" s="319"/>
      <c r="D78" s="321"/>
      <c r="E78" s="31"/>
      <c r="F78" s="33"/>
      <c r="G78" s="34"/>
      <c r="H78" s="35"/>
      <c r="I78" s="35"/>
      <c r="J78" s="36"/>
      <c r="K78" s="36"/>
      <c r="L78" s="37"/>
      <c r="M78" s="32" t="str">
        <f t="shared" si="17"/>
        <v/>
      </c>
      <c r="N78" s="18" t="str">
        <f t="shared" si="15"/>
        <v/>
      </c>
      <c r="O78" s="110" t="str">
        <f t="shared" si="16"/>
        <v/>
      </c>
    </row>
    <row r="79" spans="2:15" ht="15.95" customHeight="1" thickBot="1" x14ac:dyDescent="0.25">
      <c r="B79" s="237" t="s">
        <v>184</v>
      </c>
      <c r="C79" s="326"/>
      <c r="D79" s="326"/>
      <c r="E79" s="239"/>
      <c r="F79" s="238"/>
      <c r="G79" s="239"/>
      <c r="H79" s="240"/>
      <c r="I79" s="240"/>
      <c r="J79" s="240"/>
      <c r="K79" s="241"/>
      <c r="L79" s="242"/>
      <c r="M79" s="243">
        <f>SUM(M64:M78)</f>
        <v>0</v>
      </c>
      <c r="N79" s="244"/>
      <c r="O79" s="245">
        <f>SUM(O64:O78)</f>
        <v>0</v>
      </c>
    </row>
    <row r="80" spans="2:15" ht="12.75" customHeight="1" thickBot="1" x14ac:dyDescent="0.25">
      <c r="I80" s="100"/>
      <c r="J80" s="100"/>
      <c r="K80" s="100"/>
      <c r="L80" s="100"/>
      <c r="M80" s="117"/>
      <c r="N80" s="118"/>
      <c r="O80" s="119"/>
    </row>
    <row r="81" spans="2:18" s="120" customFormat="1" ht="15.75" thickBot="1" x14ac:dyDescent="0.3">
      <c r="B81" s="99"/>
      <c r="C81" s="99"/>
      <c r="D81" s="99"/>
      <c r="E81" s="99"/>
      <c r="F81" s="99"/>
      <c r="G81" s="99"/>
      <c r="H81" s="99"/>
      <c r="I81" s="99"/>
      <c r="J81"/>
      <c r="K81"/>
      <c r="L81"/>
      <c r="M81" s="246">
        <f>M36+M60+M79</f>
        <v>0</v>
      </c>
      <c r="N81" s="247"/>
      <c r="O81" s="248">
        <f>O36+O60+O79</f>
        <v>0</v>
      </c>
      <c r="Q81" s="121"/>
      <c r="R81" s="121"/>
    </row>
    <row r="82" spans="2:18" ht="15.75" thickBot="1" x14ac:dyDescent="0.3">
      <c r="C82" s="340" t="s">
        <v>302</v>
      </c>
      <c r="D82" s="341"/>
    </row>
    <row r="83" spans="2:18" ht="140.25" customHeight="1" x14ac:dyDescent="0.2">
      <c r="C83" s="335" t="s">
        <v>301</v>
      </c>
      <c r="D83" s="336"/>
      <c r="E83" s="233" t="s">
        <v>293</v>
      </c>
      <c r="F83" s="233" t="s">
        <v>294</v>
      </c>
      <c r="G83" s="329" t="s">
        <v>296</v>
      </c>
      <c r="H83" s="330"/>
      <c r="I83" s="330"/>
      <c r="J83" s="329" t="s">
        <v>299</v>
      </c>
      <c r="K83" s="330"/>
      <c r="L83" s="331"/>
      <c r="N83" s="122"/>
    </row>
    <row r="84" spans="2:18" ht="143.25" customHeight="1" thickBot="1" x14ac:dyDescent="0.25">
      <c r="C84" s="337"/>
      <c r="D84" s="338"/>
      <c r="E84" s="234" t="s">
        <v>295</v>
      </c>
      <c r="F84" s="235" t="s">
        <v>298</v>
      </c>
      <c r="G84" s="339" t="s">
        <v>310</v>
      </c>
      <c r="H84" s="333"/>
      <c r="I84" s="333"/>
      <c r="J84" s="332" t="s">
        <v>297</v>
      </c>
      <c r="K84" s="333"/>
      <c r="L84" s="334"/>
    </row>
  </sheetData>
  <sheetProtection algorithmName="SHA-512" hashValue="AjFB7wKDikkXnrfWcq9a3nvmLFi6u+Wu1kTN/Kx5FN69BR2XAz7KdvI6ZiMtsaXpOa4n6CO2knklHeU1OovRag==" saltValue="gxdPDQ60/Y5AATU5aoZ4jQ==" spinCount="100000" sheet="1" objects="1" scenarios="1" selectLockedCells="1"/>
  <mergeCells count="91">
    <mergeCell ref="H3:H6"/>
    <mergeCell ref="I3:J3"/>
    <mergeCell ref="I4:J4"/>
    <mergeCell ref="I5:J5"/>
    <mergeCell ref="I6:J6"/>
    <mergeCell ref="C82:D82"/>
    <mergeCell ref="C83:D84"/>
    <mergeCell ref="G83:I83"/>
    <mergeCell ref="J83:L83"/>
    <mergeCell ref="G84:I84"/>
    <mergeCell ref="J84:L84"/>
    <mergeCell ref="C32:D32"/>
    <mergeCell ref="C33:D33"/>
    <mergeCell ref="C34:D34"/>
    <mergeCell ref="C35:D35"/>
    <mergeCell ref="C39:D39"/>
    <mergeCell ref="C11:D11"/>
    <mergeCell ref="C3:D3"/>
    <mergeCell ref="C10:D10"/>
    <mergeCell ref="C31:D31"/>
    <mergeCell ref="C12:D12"/>
    <mergeCell ref="C15:D15"/>
    <mergeCell ref="C16:D16"/>
    <mergeCell ref="C27:D27"/>
    <mergeCell ref="C5:D5"/>
    <mergeCell ref="C6:D6"/>
    <mergeCell ref="C7:D7"/>
    <mergeCell ref="C8:D8"/>
    <mergeCell ref="C9:D9"/>
    <mergeCell ref="C77:D77"/>
    <mergeCell ref="C78:D78"/>
    <mergeCell ref="C79:D79"/>
    <mergeCell ref="E7:E9"/>
    <mergeCell ref="E11:E12"/>
    <mergeCell ref="C72:D72"/>
    <mergeCell ref="C73:D73"/>
    <mergeCell ref="C74:D74"/>
    <mergeCell ref="C75:D75"/>
    <mergeCell ref="C76:D76"/>
    <mergeCell ref="C60:D60"/>
    <mergeCell ref="C63:D63"/>
    <mergeCell ref="C64:D64"/>
    <mergeCell ref="C65:D65"/>
    <mergeCell ref="C71:D71"/>
    <mergeCell ref="C55:D55"/>
    <mergeCell ref="C40:D40"/>
    <mergeCell ref="C41:D41"/>
    <mergeCell ref="C52:D52"/>
    <mergeCell ref="C53:D53"/>
    <mergeCell ref="C42:D42"/>
    <mergeCell ref="C44:D44"/>
    <mergeCell ref="C45:D45"/>
    <mergeCell ref="C47:D47"/>
    <mergeCell ref="C48:D48"/>
    <mergeCell ref="C43:D43"/>
    <mergeCell ref="C46:D46"/>
    <mergeCell ref="E35:F35"/>
    <mergeCell ref="E36:F36"/>
    <mergeCell ref="E30:F30"/>
    <mergeCell ref="E31:F31"/>
    <mergeCell ref="E32:F32"/>
    <mergeCell ref="E33:F33"/>
    <mergeCell ref="E34:F34"/>
    <mergeCell ref="E15:F15"/>
    <mergeCell ref="E16:F16"/>
    <mergeCell ref="E27:F27"/>
    <mergeCell ref="E28:F28"/>
    <mergeCell ref="E29:F29"/>
    <mergeCell ref="E17:F17"/>
    <mergeCell ref="E19:F19"/>
    <mergeCell ref="E18:F18"/>
    <mergeCell ref="E20:F20"/>
    <mergeCell ref="E21:F21"/>
    <mergeCell ref="E22:F22"/>
    <mergeCell ref="E23:F23"/>
    <mergeCell ref="E24:F24"/>
    <mergeCell ref="E25:F25"/>
    <mergeCell ref="E26:F26"/>
    <mergeCell ref="C68:D68"/>
    <mergeCell ref="C69:D69"/>
    <mergeCell ref="C70:D70"/>
    <mergeCell ref="C49:D49"/>
    <mergeCell ref="C50:D50"/>
    <mergeCell ref="C51:D51"/>
    <mergeCell ref="C66:D66"/>
    <mergeCell ref="C67:D67"/>
    <mergeCell ref="C54:D54"/>
    <mergeCell ref="C56:D56"/>
    <mergeCell ref="C57:D57"/>
    <mergeCell ref="C58:D58"/>
    <mergeCell ref="C59:D59"/>
  </mergeCells>
  <dataValidations count="1">
    <dataValidation type="list" allowBlank="1" showInputMessage="1" showErrorMessage="1" sqref="E64:E78" xr:uid="{6C212D0A-AC4B-1745-A1D2-71D55B742805}">
      <formula1>Gebruik_app</formula1>
    </dataValidation>
  </dataValidations>
  <hyperlinks>
    <hyperlink ref="E7:E9" r:id="rId1" display="Voor het bepalen van de juiste omvang van de onderneming. Zie MKB-toets van RVO." xr:uid="{316C5C1D-82B1-426E-8CCF-EC1CB041B14F}"/>
  </hyperlinks>
  <pageMargins left="0.7" right="0.7" top="0.75" bottom="0.75" header="0.3" footer="0.3"/>
  <pageSetup paperSize="9" orientation="portrait" horizontalDpi="4294967293" r:id="rId2"/>
  <ignoredErrors>
    <ignoredError sqref="C7:C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EF3AE87-461E-4C54-9612-FF188CAF20DC}">
          <x14:formula1>
            <xm:f>INDIRECT('Niet aan komen'!$M$5)</xm:f>
          </x14:formula1>
          <xm:sqref>C6:D6</xm:sqref>
        </x14:dataValidation>
        <x14:dataValidation type="list" allowBlank="1" showInputMessage="1" showErrorMessage="1" xr:uid="{99C5D240-2745-E147-98A5-4D867C689D2D}">
          <x14:formula1>
            <xm:f>'Niet aan komen'!$F$24:$F$31</xm:f>
          </x14:formula1>
          <xm:sqref>H16:H35</xm:sqref>
        </x14:dataValidation>
        <x14:dataValidation type="list" allowBlank="1" showInputMessage="1" showErrorMessage="1" xr:uid="{CBB450B4-F645-47C9-B299-8586BE87A920}">
          <x14:formula1>
            <xm:f>'Niet aan komen'!$C$24:$C$25</xm:f>
          </x14:formula1>
          <xm:sqref>C11:D11</xm:sqref>
        </x14:dataValidation>
        <x14:dataValidation type="list" allowBlank="1" showInputMessage="1" showErrorMessage="1" xr:uid="{AFA2AB98-710B-40F4-B5B2-DAE38E84837E}">
          <x14:formula1>
            <xm:f>'Niet aan komen'!$C$16:$C$20</xm:f>
          </x14:formula1>
          <xm:sqref>C12:D12</xm:sqref>
        </x14:dataValidation>
        <x14:dataValidation type="list" allowBlank="1" showInputMessage="1" showErrorMessage="1" xr:uid="{1B619C0F-BD6C-3B46-9AF1-CDB7F381B217}">
          <x14:formula1>
            <xm:f>'Niet aan komen'!$B$16:$B$23</xm:f>
          </x14:formula1>
          <xm:sqref>E16:E35</xm:sqref>
        </x14:dataValidation>
        <x14:dataValidation type="list" allowBlank="1" showInputMessage="1" showErrorMessage="1" xr:uid="{BCB21E07-617B-2449-9568-3FDF9BE6CC3A}">
          <x14:formula1>
            <xm:f>'Niet aan komen'!$B$16:$B$18</xm:f>
          </x14:formula1>
          <xm:sqref>E40:E59</xm:sqref>
        </x14:dataValidation>
        <x14:dataValidation type="list" allowBlank="1" showInputMessage="1" showErrorMessage="1" xr:uid="{E93C17F0-DE65-457C-BCAE-27E2C2FA2676}">
          <x14:formula1>
            <xm:f>'Niet aan komen'!$B$5:$B$12</xm:f>
          </x14:formula1>
          <xm:sqref>F40:F59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5F5FB-054F-4818-B585-575BDB86D87A}">
  <dimension ref="B1:T84"/>
  <sheetViews>
    <sheetView showGridLines="0" zoomScaleNormal="100" workbookViewId="0">
      <selection activeCell="E50" sqref="E50"/>
    </sheetView>
  </sheetViews>
  <sheetFormatPr defaultColWidth="9.140625" defaultRowHeight="12" x14ac:dyDescent="0.2"/>
  <cols>
    <col min="1" max="1" width="5.85546875" style="99" customWidth="1"/>
    <col min="2" max="2" width="57.28515625" style="99" customWidth="1"/>
    <col min="3" max="3" width="32.7109375" style="99" customWidth="1"/>
    <col min="4" max="4" width="34.7109375" style="99" customWidth="1"/>
    <col min="5" max="5" width="37" style="99" customWidth="1"/>
    <col min="6" max="6" width="52.7109375" style="99" bestFit="1" customWidth="1"/>
    <col min="7" max="10" width="17.7109375" style="99" customWidth="1"/>
    <col min="11" max="11" width="34.85546875" style="124" bestFit="1" customWidth="1"/>
    <col min="12" max="12" width="15.85546875" style="124" customWidth="1"/>
    <col min="13" max="13" width="15.85546875" style="99" customWidth="1"/>
    <col min="14" max="14" width="17.85546875" style="99" customWidth="1"/>
    <col min="15" max="15" width="15.85546875" style="123" customWidth="1"/>
    <col min="16" max="16" width="12.85546875" style="99" customWidth="1"/>
    <col min="17" max="17" width="4" style="99" customWidth="1"/>
    <col min="18" max="16384" width="9.140625" style="99"/>
  </cols>
  <sheetData>
    <row r="1" spans="2:20" ht="32.25" customHeight="1" x14ac:dyDescent="0.2">
      <c r="B1" s="207" t="s">
        <v>195</v>
      </c>
      <c r="C1" s="206"/>
      <c r="D1" s="206"/>
      <c r="E1" s="206"/>
      <c r="F1" s="206"/>
      <c r="G1" s="206"/>
      <c r="H1" s="206"/>
      <c r="I1" s="206"/>
      <c r="J1" s="206"/>
      <c r="K1" s="208"/>
      <c r="L1" s="208"/>
      <c r="M1" s="206"/>
      <c r="N1" s="206"/>
      <c r="O1" s="209"/>
    </row>
    <row r="2" spans="2:20" customFormat="1" ht="12.75" customHeight="1" x14ac:dyDescent="0.25">
      <c r="B2" s="210"/>
      <c r="C2" s="211"/>
      <c r="D2" s="211"/>
      <c r="E2" s="211"/>
      <c r="F2" s="211"/>
      <c r="G2" s="211"/>
      <c r="H2" s="211"/>
      <c r="I2" s="211"/>
      <c r="J2" s="211"/>
      <c r="K2" s="211"/>
      <c r="L2" s="211"/>
      <c r="M2" s="211"/>
      <c r="N2" s="211"/>
      <c r="O2" s="212"/>
    </row>
    <row r="3" spans="2:20" ht="15" customHeight="1" x14ac:dyDescent="0.2">
      <c r="B3" s="104" t="s">
        <v>151</v>
      </c>
      <c r="C3" s="342" t="s">
        <v>152</v>
      </c>
      <c r="D3" s="343"/>
      <c r="E3" s="302" t="s">
        <v>153</v>
      </c>
      <c r="F3" s="213"/>
      <c r="G3" s="213"/>
      <c r="H3" s="346"/>
      <c r="I3" s="347" t="s">
        <v>317</v>
      </c>
      <c r="J3" s="347"/>
      <c r="K3" s="214"/>
      <c r="L3" s="214"/>
      <c r="M3" s="214"/>
      <c r="N3" s="214"/>
      <c r="O3" s="215"/>
      <c r="P3" s="102"/>
      <c r="Q3" s="102"/>
    </row>
    <row r="4" spans="2:20" ht="15" customHeight="1" x14ac:dyDescent="0.2">
      <c r="B4" s="103" t="s">
        <v>154</v>
      </c>
      <c r="C4" s="270" t="s">
        <v>155</v>
      </c>
      <c r="D4" s="21">
        <f>'1. Begroting penvoerder'!D4</f>
        <v>0</v>
      </c>
      <c r="E4" s="303"/>
      <c r="F4" s="213"/>
      <c r="G4" s="213"/>
      <c r="H4" s="346"/>
      <c r="I4" s="348" t="s">
        <v>318</v>
      </c>
      <c r="J4" s="348"/>
      <c r="K4" s="214"/>
      <c r="L4" s="214"/>
      <c r="M4" s="214"/>
      <c r="N4" s="214"/>
      <c r="O4" s="215"/>
      <c r="P4" s="102"/>
      <c r="Q4" s="102"/>
    </row>
    <row r="5" spans="2:20" ht="15" customHeight="1" x14ac:dyDescent="0.25">
      <c r="B5" s="104" t="s">
        <v>191</v>
      </c>
      <c r="C5" s="344"/>
      <c r="D5" s="345"/>
      <c r="E5" s="304"/>
      <c r="F5" s="213"/>
      <c r="G5" s="213"/>
      <c r="H5" s="346"/>
      <c r="I5" s="349" t="s">
        <v>319</v>
      </c>
      <c r="J5" s="349"/>
      <c r="K5" s="214"/>
      <c r="L5" s="214"/>
      <c r="M5" s="214"/>
      <c r="N5" s="214"/>
      <c r="O5" s="215"/>
      <c r="P5" s="102"/>
      <c r="Q5" s="102"/>
    </row>
    <row r="6" spans="2:20" ht="15" customHeight="1" x14ac:dyDescent="0.2">
      <c r="B6" s="104" t="s">
        <v>158</v>
      </c>
      <c r="C6" s="351"/>
      <c r="D6" s="352"/>
      <c r="E6" s="303" t="s">
        <v>156</v>
      </c>
      <c r="F6" s="213"/>
      <c r="G6" s="213"/>
      <c r="H6" s="346"/>
      <c r="I6" s="350" t="s">
        <v>320</v>
      </c>
      <c r="J6" s="350"/>
      <c r="K6" s="214"/>
      <c r="L6" s="214"/>
      <c r="M6" s="214"/>
      <c r="N6" s="214"/>
      <c r="O6" s="215"/>
      <c r="P6" s="102"/>
      <c r="Q6" s="102"/>
    </row>
    <row r="7" spans="2:20" ht="15" customHeight="1" x14ac:dyDescent="0.2">
      <c r="B7" s="104" t="s">
        <v>159</v>
      </c>
      <c r="C7" s="360">
        <f>'1. Begroting penvoerder'!C7</f>
        <v>0</v>
      </c>
      <c r="D7" s="361"/>
      <c r="E7" s="353" t="s">
        <v>160</v>
      </c>
      <c r="F7" s="213"/>
      <c r="G7" s="213"/>
      <c r="H7" s="216"/>
      <c r="I7" s="216"/>
      <c r="J7" s="216"/>
      <c r="K7" s="217"/>
      <c r="L7" s="217"/>
      <c r="M7" s="217"/>
      <c r="N7" s="217"/>
      <c r="O7" s="218"/>
      <c r="P7" s="105"/>
      <c r="Q7" s="105"/>
    </row>
    <row r="8" spans="2:20" ht="15" customHeight="1" x14ac:dyDescent="0.2">
      <c r="B8" s="104" t="s">
        <v>161</v>
      </c>
      <c r="C8" s="362">
        <f>'1. Begroting penvoerder'!C8</f>
        <v>0</v>
      </c>
      <c r="D8" s="363"/>
      <c r="E8" s="354"/>
      <c r="F8" s="219"/>
      <c r="G8" s="219"/>
      <c r="H8" s="216"/>
      <c r="I8" s="216"/>
      <c r="J8" s="216"/>
      <c r="K8" s="217"/>
      <c r="L8" s="217"/>
      <c r="M8" s="217"/>
      <c r="N8" s="217"/>
      <c r="O8" s="218"/>
      <c r="P8" s="105"/>
      <c r="Q8" s="105"/>
    </row>
    <row r="9" spans="2:20" ht="15" customHeight="1" x14ac:dyDescent="0.2">
      <c r="B9" s="104" t="s">
        <v>162</v>
      </c>
      <c r="C9" s="362">
        <f>'1. Begroting penvoerder'!C9</f>
        <v>0</v>
      </c>
      <c r="D9" s="363"/>
      <c r="E9" s="355"/>
      <c r="F9" s="219"/>
      <c r="G9" s="219"/>
      <c r="H9" s="216"/>
      <c r="I9" s="216"/>
      <c r="J9" s="216"/>
      <c r="K9" s="217"/>
      <c r="L9" s="217"/>
      <c r="M9" s="217"/>
      <c r="N9" s="217"/>
      <c r="O9" s="218"/>
      <c r="P9" s="105"/>
      <c r="Q9" s="105"/>
    </row>
    <row r="10" spans="2:20" ht="15" customHeight="1" x14ac:dyDescent="0.2">
      <c r="B10" s="106" t="s">
        <v>163</v>
      </c>
      <c r="C10" s="364" t="str">
        <f>_xlfn.IFNA('Niet aan komen'!P7,"")</f>
        <v/>
      </c>
      <c r="D10" s="365"/>
      <c r="E10" s="305"/>
      <c r="F10" s="220"/>
      <c r="G10" s="220"/>
      <c r="H10" s="216"/>
      <c r="I10" s="216"/>
      <c r="J10" s="216"/>
      <c r="K10" s="217"/>
      <c r="L10" s="217"/>
      <c r="M10" s="217"/>
      <c r="N10" s="217"/>
      <c r="O10" s="218"/>
      <c r="P10" s="105"/>
      <c r="Q10" s="105"/>
    </row>
    <row r="11" spans="2:20" ht="15" customHeight="1" x14ac:dyDescent="0.2">
      <c r="B11" s="61" t="s">
        <v>164</v>
      </c>
      <c r="C11" s="366"/>
      <c r="D11" s="367"/>
      <c r="E11" s="356" t="s">
        <v>156</v>
      </c>
      <c r="F11" s="220"/>
      <c r="G11" s="220"/>
      <c r="H11" s="216"/>
      <c r="I11" s="216"/>
      <c r="J11" s="216"/>
      <c r="K11" s="217"/>
      <c r="L11" s="217"/>
      <c r="M11" s="217"/>
      <c r="N11" s="217"/>
      <c r="O11" s="218"/>
      <c r="P11" s="105"/>
      <c r="Q11" s="105"/>
    </row>
    <row r="12" spans="2:20" ht="15" customHeight="1" thickBot="1" x14ac:dyDescent="0.25">
      <c r="B12" s="62" t="s">
        <v>165</v>
      </c>
      <c r="C12" s="358"/>
      <c r="D12" s="359"/>
      <c r="E12" s="357"/>
      <c r="F12" s="221"/>
      <c r="G12" s="221"/>
      <c r="H12" s="222"/>
      <c r="I12" s="222"/>
      <c r="J12" s="222"/>
      <c r="K12" s="223"/>
      <c r="L12" s="223"/>
      <c r="M12" s="223"/>
      <c r="N12" s="223"/>
      <c r="O12" s="224"/>
      <c r="P12" s="105"/>
      <c r="Q12" s="105"/>
    </row>
    <row r="13" spans="2:20" customFormat="1" ht="15.75" thickBot="1" x14ac:dyDescent="0.3"/>
    <row r="14" spans="2:20" customFormat="1" ht="15.95" customHeight="1" thickBot="1" x14ac:dyDescent="0.3">
      <c r="B14" s="267" t="s">
        <v>166</v>
      </c>
    </row>
    <row r="15" spans="2:20" s="63" customFormat="1" ht="26.25" customHeight="1" x14ac:dyDescent="0.25">
      <c r="B15" s="225" t="s">
        <v>167</v>
      </c>
      <c r="C15" s="324" t="s">
        <v>168</v>
      </c>
      <c r="D15" s="328"/>
      <c r="E15" s="368" t="s">
        <v>33</v>
      </c>
      <c r="F15" s="369"/>
      <c r="G15" s="227" t="s">
        <v>169</v>
      </c>
      <c r="H15" s="228" t="s">
        <v>170</v>
      </c>
      <c r="I15" s="229" t="s">
        <v>171</v>
      </c>
      <c r="J15" s="254" t="s">
        <v>172</v>
      </c>
      <c r="K15" s="254" t="s">
        <v>173</v>
      </c>
      <c r="L15" s="255" t="s">
        <v>174</v>
      </c>
      <c r="M15" s="256" t="s">
        <v>175</v>
      </c>
      <c r="N15" s="257" t="s">
        <v>176</v>
      </c>
      <c r="O15" s="258" t="s">
        <v>62</v>
      </c>
      <c r="Q15" s="1"/>
      <c r="T15"/>
    </row>
    <row r="16" spans="2:20" ht="12" customHeight="1" x14ac:dyDescent="0.25">
      <c r="B16" s="201"/>
      <c r="C16" s="319"/>
      <c r="D16" s="320"/>
      <c r="E16" s="317"/>
      <c r="F16" s="318"/>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5">
      <c r="B17" s="201"/>
      <c r="C17" s="203"/>
      <c r="D17" s="204"/>
      <c r="E17" s="317"/>
      <c r="F17" s="318"/>
      <c r="G17" s="23"/>
      <c r="H17" s="22"/>
      <c r="I17" s="11"/>
      <c r="J17" s="107">
        <f t="shared" ref="J17:J26" si="2">G17*I17</f>
        <v>0</v>
      </c>
      <c r="K17" s="18">
        <f t="shared" ref="K17:K35" si="3">$C$12</f>
        <v>0</v>
      </c>
      <c r="L17" s="108" t="str" cm="1">
        <f t="array" ref="L17">IFERROR(_xlfn.IFS($C$11="Ja",(K17*J17),$C$11="Nee",0),"")</f>
        <v/>
      </c>
      <c r="M17" s="109" t="str">
        <f t="shared" ref="M17:M26" si="4">IFERROR(J17+L17,"")</f>
        <v/>
      </c>
      <c r="N17" s="18" t="str">
        <f t="shared" ref="N17:N26" si="5">IFERROR($C$10,"")</f>
        <v/>
      </c>
      <c r="O17" s="110" t="str">
        <f t="shared" ref="O17:O26" si="6">IFERROR(M17*N17,"")</f>
        <v/>
      </c>
      <c r="Q17" s="111"/>
    </row>
    <row r="18" spans="2:17" ht="12" customHeight="1" x14ac:dyDescent="0.25">
      <c r="B18" s="201"/>
      <c r="C18" s="203"/>
      <c r="D18" s="204"/>
      <c r="E18" s="317"/>
      <c r="F18" s="318"/>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5">
      <c r="B19" s="201"/>
      <c r="C19" s="203"/>
      <c r="D19" s="204"/>
      <c r="E19" s="317"/>
      <c r="F19" s="318"/>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5">
      <c r="B20" s="201"/>
      <c r="C20" s="203"/>
      <c r="D20" s="204"/>
      <c r="E20" s="317"/>
      <c r="F20" s="318"/>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5">
      <c r="B21" s="201"/>
      <c r="C21" s="203"/>
      <c r="D21" s="204"/>
      <c r="E21" s="317"/>
      <c r="F21" s="318"/>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5">
      <c r="B22" s="201"/>
      <c r="C22" s="203"/>
      <c r="D22" s="204"/>
      <c r="E22" s="317"/>
      <c r="F22" s="318"/>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5">
      <c r="B23" s="201"/>
      <c r="C23" s="203"/>
      <c r="D23" s="204"/>
      <c r="E23" s="317"/>
      <c r="F23" s="318"/>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5">
      <c r="B24" s="201"/>
      <c r="C24" s="203"/>
      <c r="D24" s="204"/>
      <c r="E24" s="317"/>
      <c r="F24" s="318"/>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5">
      <c r="B25" s="201"/>
      <c r="C25" s="203"/>
      <c r="D25" s="204"/>
      <c r="E25" s="317"/>
      <c r="F25" s="318"/>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5">
      <c r="B26" s="201"/>
      <c r="C26" s="203"/>
      <c r="D26" s="204"/>
      <c r="E26" s="317"/>
      <c r="F26" s="318"/>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5">
      <c r="B27" s="202"/>
      <c r="C27" s="319"/>
      <c r="D27" s="320"/>
      <c r="E27" s="317"/>
      <c r="F27" s="318"/>
      <c r="G27" s="23"/>
      <c r="H27" s="22"/>
      <c r="I27" s="11"/>
      <c r="J27" s="107">
        <f t="shared" si="0"/>
        <v>0</v>
      </c>
      <c r="K27" s="18">
        <f t="shared" si="3"/>
        <v>0</v>
      </c>
      <c r="L27" s="108" t="str" cm="1">
        <f t="array" ref="L27">IFERROR(_xlfn.IFS($C$11="Ja",(K27*J27),$C$11="Nee",0),"")</f>
        <v/>
      </c>
      <c r="M27" s="109" t="str">
        <f t="shared" si="1"/>
        <v/>
      </c>
      <c r="N27" s="18" t="str">
        <f t="shared" ref="N27:N35" si="7">IFERROR($C$10,"")</f>
        <v/>
      </c>
      <c r="O27" s="110" t="str">
        <f t="shared" ref="O27:O35" si="8">IFERROR(M27*N27,"")</f>
        <v/>
      </c>
      <c r="Q27" s="111"/>
    </row>
    <row r="28" spans="2:17" ht="12" customHeight="1" x14ac:dyDescent="0.25">
      <c r="B28" s="202"/>
      <c r="C28" s="203"/>
      <c r="D28" s="204"/>
      <c r="E28" s="317"/>
      <c r="F28" s="318"/>
      <c r="G28" s="23"/>
      <c r="H28" s="22"/>
      <c r="I28" s="11"/>
      <c r="J28" s="107">
        <f t="shared" si="0"/>
        <v>0</v>
      </c>
      <c r="K28" s="18">
        <f t="shared" si="3"/>
        <v>0</v>
      </c>
      <c r="L28" s="108" t="str" cm="1">
        <f t="array" ref="L28">IFERROR(_xlfn.IFS($C$11="Ja",(K28*J28),$C$11="Nee",0),"")</f>
        <v/>
      </c>
      <c r="M28" s="109" t="str">
        <f t="shared" si="1"/>
        <v/>
      </c>
      <c r="N28" s="18" t="str">
        <f t="shared" si="7"/>
        <v/>
      </c>
      <c r="O28" s="110" t="str">
        <f t="shared" si="8"/>
        <v/>
      </c>
      <c r="Q28" s="111"/>
    </row>
    <row r="29" spans="2:17" ht="12" customHeight="1" x14ac:dyDescent="0.25">
      <c r="B29" s="202"/>
      <c r="C29" s="203"/>
      <c r="D29" s="204"/>
      <c r="E29" s="317"/>
      <c r="F29" s="318"/>
      <c r="G29" s="23"/>
      <c r="H29" s="22"/>
      <c r="I29" s="11"/>
      <c r="J29" s="107">
        <f t="shared" si="0"/>
        <v>0</v>
      </c>
      <c r="K29" s="18">
        <f t="shared" si="3"/>
        <v>0</v>
      </c>
      <c r="L29" s="108" t="str" cm="1">
        <f t="array" ref="L29">IFERROR(_xlfn.IFS($C$11="Ja",(K29*J29),$C$11="Nee",0),"")</f>
        <v/>
      </c>
      <c r="M29" s="109" t="str">
        <f t="shared" si="1"/>
        <v/>
      </c>
      <c r="N29" s="18" t="str">
        <f t="shared" si="7"/>
        <v/>
      </c>
      <c r="O29" s="110" t="str">
        <f t="shared" si="8"/>
        <v/>
      </c>
      <c r="Q29" s="111"/>
    </row>
    <row r="30" spans="2:17" ht="12" customHeight="1" x14ac:dyDescent="0.25">
      <c r="B30" s="202"/>
      <c r="C30" s="203"/>
      <c r="D30" s="204"/>
      <c r="E30" s="317"/>
      <c r="F30" s="318"/>
      <c r="G30" s="23"/>
      <c r="H30" s="22"/>
      <c r="I30" s="11"/>
      <c r="J30" s="107">
        <f t="shared" si="0"/>
        <v>0</v>
      </c>
      <c r="K30" s="18">
        <f t="shared" si="3"/>
        <v>0</v>
      </c>
      <c r="L30" s="108" t="str" cm="1">
        <f t="array" ref="L30">IFERROR(_xlfn.IFS($C$11="Ja",(K30*J30),$C$11="Nee",0),"")</f>
        <v/>
      </c>
      <c r="M30" s="109" t="str">
        <f t="shared" si="1"/>
        <v/>
      </c>
      <c r="N30" s="18" t="str">
        <f t="shared" si="7"/>
        <v/>
      </c>
      <c r="O30" s="110" t="str">
        <f t="shared" si="8"/>
        <v/>
      </c>
      <c r="Q30" s="111"/>
    </row>
    <row r="31" spans="2:17" ht="12" customHeight="1" x14ac:dyDescent="0.25">
      <c r="B31" s="201"/>
      <c r="C31" s="319"/>
      <c r="D31" s="320"/>
      <c r="E31" s="317"/>
      <c r="F31" s="318"/>
      <c r="G31" s="23"/>
      <c r="H31" s="22"/>
      <c r="I31" s="11"/>
      <c r="J31" s="107">
        <f t="shared" si="0"/>
        <v>0</v>
      </c>
      <c r="K31" s="18">
        <f t="shared" si="3"/>
        <v>0</v>
      </c>
      <c r="L31" s="108" t="str" cm="1">
        <f t="array" ref="L31">IFERROR(_xlfn.IFS($C$11="Ja",(K31*J31),$C$11="Nee",0),"")</f>
        <v/>
      </c>
      <c r="M31" s="109" t="str">
        <f t="shared" si="1"/>
        <v/>
      </c>
      <c r="N31" s="18" t="str">
        <f t="shared" si="7"/>
        <v/>
      </c>
      <c r="O31" s="110" t="str">
        <f t="shared" si="8"/>
        <v/>
      </c>
      <c r="Q31" s="111"/>
    </row>
    <row r="32" spans="2:17" ht="12" customHeight="1" x14ac:dyDescent="0.25">
      <c r="B32" s="202"/>
      <c r="C32" s="319"/>
      <c r="D32" s="320"/>
      <c r="E32" s="317"/>
      <c r="F32" s="318"/>
      <c r="G32" s="23"/>
      <c r="H32" s="22"/>
      <c r="I32" s="11"/>
      <c r="J32" s="107">
        <f t="shared" si="0"/>
        <v>0</v>
      </c>
      <c r="K32" s="18">
        <f t="shared" si="3"/>
        <v>0</v>
      </c>
      <c r="L32" s="108" t="str" cm="1">
        <f t="array" ref="L32">IFERROR(_xlfn.IFS($C$11="Ja",(K32*J32),$C$11="Nee",0),"")</f>
        <v/>
      </c>
      <c r="M32" s="109" t="str">
        <f t="shared" si="1"/>
        <v/>
      </c>
      <c r="N32" s="18" t="str">
        <f t="shared" si="7"/>
        <v/>
      </c>
      <c r="O32" s="110" t="str">
        <f t="shared" si="8"/>
        <v/>
      </c>
      <c r="Q32" s="111"/>
    </row>
    <row r="33" spans="2:17" ht="12" customHeight="1" x14ac:dyDescent="0.25">
      <c r="B33" s="202"/>
      <c r="C33" s="319"/>
      <c r="D33" s="320"/>
      <c r="E33" s="317"/>
      <c r="F33" s="318"/>
      <c r="G33" s="23"/>
      <c r="H33" s="22"/>
      <c r="I33" s="11"/>
      <c r="J33" s="107">
        <f t="shared" si="0"/>
        <v>0</v>
      </c>
      <c r="K33" s="18">
        <f t="shared" si="3"/>
        <v>0</v>
      </c>
      <c r="L33" s="108" t="str" cm="1">
        <f t="array" ref="L33">IFERROR(_xlfn.IFS($C$11="Ja",(K33*J33),$C$11="Nee",0),"")</f>
        <v/>
      </c>
      <c r="M33" s="109" t="str">
        <f t="shared" si="1"/>
        <v/>
      </c>
      <c r="N33" s="18" t="str">
        <f t="shared" si="7"/>
        <v/>
      </c>
      <c r="O33" s="110" t="str">
        <f t="shared" si="8"/>
        <v/>
      </c>
      <c r="Q33" s="111"/>
    </row>
    <row r="34" spans="2:17" ht="12" customHeight="1" x14ac:dyDescent="0.25">
      <c r="B34" s="202"/>
      <c r="C34" s="319"/>
      <c r="D34" s="320"/>
      <c r="E34" s="317"/>
      <c r="F34" s="318"/>
      <c r="G34" s="23"/>
      <c r="H34" s="22"/>
      <c r="I34" s="11"/>
      <c r="J34" s="107">
        <f t="shared" si="0"/>
        <v>0</v>
      </c>
      <c r="K34" s="18">
        <f t="shared" si="3"/>
        <v>0</v>
      </c>
      <c r="L34" s="108" t="str" cm="1">
        <f t="array" ref="L34">IFERROR(_xlfn.IFS($C$11="Ja",(K34*J34),$C$11="Nee",0),"")</f>
        <v/>
      </c>
      <c r="M34" s="109" t="str">
        <f t="shared" si="1"/>
        <v/>
      </c>
      <c r="N34" s="18" t="str">
        <f t="shared" si="7"/>
        <v/>
      </c>
      <c r="O34" s="110" t="str">
        <f t="shared" si="8"/>
        <v/>
      </c>
      <c r="Q34" s="111"/>
    </row>
    <row r="35" spans="2:17" ht="12" customHeight="1" x14ac:dyDescent="0.25">
      <c r="B35" s="5"/>
      <c r="C35" s="319"/>
      <c r="D35" s="320"/>
      <c r="E35" s="317"/>
      <c r="F35" s="318"/>
      <c r="G35" s="23"/>
      <c r="H35" s="22"/>
      <c r="I35" s="11"/>
      <c r="J35" s="107">
        <f t="shared" si="0"/>
        <v>0</v>
      </c>
      <c r="K35" s="18">
        <f t="shared" si="3"/>
        <v>0</v>
      </c>
      <c r="L35" s="108" t="str" cm="1">
        <f t="array" ref="L35">IFERROR(_xlfn.IFS($C$11="Ja",(K35*J35),$C$11="Nee",0),"")</f>
        <v/>
      </c>
      <c r="M35" s="109" t="str">
        <f t="shared" si="1"/>
        <v/>
      </c>
      <c r="N35" s="18" t="str">
        <f t="shared" si="7"/>
        <v/>
      </c>
      <c r="O35" s="110" t="str">
        <f t="shared" si="8"/>
        <v/>
      </c>
      <c r="Q35" s="111"/>
    </row>
    <row r="36" spans="2:17" s="63" customFormat="1" ht="15.95" customHeight="1" thickBot="1" x14ac:dyDescent="0.3">
      <c r="B36" s="259" t="s">
        <v>177</v>
      </c>
      <c r="C36" s="260"/>
      <c r="D36" s="238"/>
      <c r="E36" s="322"/>
      <c r="F36" s="323"/>
      <c r="G36" s="261"/>
      <c r="H36" s="261"/>
      <c r="I36" s="262"/>
      <c r="J36" s="263">
        <f>SUM(J16:J35)</f>
        <v>0</v>
      </c>
      <c r="K36" s="263"/>
      <c r="L36" s="264">
        <f>SUM(L16:L35)</f>
        <v>0</v>
      </c>
      <c r="M36" s="263">
        <f>SUM(M16:M35)</f>
        <v>0</v>
      </c>
      <c r="N36" s="265"/>
      <c r="O36" s="266">
        <f>SUM(O16:O35)</f>
        <v>0</v>
      </c>
      <c r="Q36" s="2"/>
    </row>
    <row r="37" spans="2:17" customFormat="1" ht="12.75" customHeight="1" thickBot="1" x14ac:dyDescent="0.3"/>
    <row r="38" spans="2:17" customFormat="1" ht="15.95" customHeight="1" thickBot="1" x14ac:dyDescent="0.3">
      <c r="B38" s="268" t="s">
        <v>178</v>
      </c>
    </row>
    <row r="39" spans="2:17" ht="26.25" customHeight="1" x14ac:dyDescent="0.2">
      <c r="B39" s="225" t="s">
        <v>167</v>
      </c>
      <c r="C39" s="324" t="s">
        <v>179</v>
      </c>
      <c r="D39" s="328"/>
      <c r="E39" s="228" t="s">
        <v>33</v>
      </c>
      <c r="F39" s="230" t="s">
        <v>180</v>
      </c>
      <c r="G39" s="231" t="s">
        <v>181</v>
      </c>
      <c r="H39" s="250" t="s">
        <v>182</v>
      </c>
      <c r="I39" s="112"/>
      <c r="J39" s="112"/>
      <c r="K39" s="112"/>
      <c r="L39" s="112"/>
      <c r="M39" s="251" t="s">
        <v>183</v>
      </c>
      <c r="N39" s="252" t="s">
        <v>176</v>
      </c>
      <c r="O39" s="253" t="s">
        <v>62</v>
      </c>
      <c r="Q39" s="115"/>
    </row>
    <row r="40" spans="2:17" ht="12" customHeight="1" x14ac:dyDescent="0.25">
      <c r="B40" s="5"/>
      <c r="C40" s="319"/>
      <c r="D40" s="320"/>
      <c r="E40" s="22"/>
      <c r="F40" s="25"/>
      <c r="G40" s="8"/>
      <c r="H40" s="6" t="str">
        <f t="shared" ref="H40:H59" si="9">IFERROR(VLOOKUP(F40,Sel_tarief,2,FALSE),"")</f>
        <v/>
      </c>
      <c r="I40" s="112"/>
      <c r="J40" s="112"/>
      <c r="K40" s="112"/>
      <c r="L40" s="112"/>
      <c r="M40" s="7" t="str">
        <f t="shared" ref="M40" si="10">IFERROR(G40*H40,"")</f>
        <v/>
      </c>
      <c r="N40" s="18" t="str">
        <f t="shared" ref="N40:N59" si="11">IFERROR($C$10,"")</f>
        <v/>
      </c>
      <c r="O40" s="110" t="str">
        <f t="shared" ref="O40" si="12">IFERROR(M40*N40,"")</f>
        <v/>
      </c>
      <c r="Q40" s="111"/>
    </row>
    <row r="41" spans="2:17" ht="12" customHeight="1" x14ac:dyDescent="0.25">
      <c r="B41" s="5"/>
      <c r="C41" s="319"/>
      <c r="D41" s="320"/>
      <c r="E41" s="22"/>
      <c r="F41" s="25"/>
      <c r="G41" s="8"/>
      <c r="H41" s="6" t="str">
        <f t="shared" si="9"/>
        <v/>
      </c>
      <c r="I41" s="112"/>
      <c r="J41" s="112"/>
      <c r="K41" s="112"/>
      <c r="L41" s="112"/>
      <c r="M41" s="7" t="str">
        <f t="shared" ref="M41:M59" si="13">IFERROR(G41*H41,"")</f>
        <v/>
      </c>
      <c r="N41" s="18" t="str">
        <f t="shared" si="11"/>
        <v/>
      </c>
      <c r="O41" s="110" t="str">
        <f t="shared" ref="O41:O59" si="14">IFERROR(M41*N41,"")</f>
        <v/>
      </c>
      <c r="Q41" s="111"/>
    </row>
    <row r="42" spans="2:17" ht="12" customHeight="1" x14ac:dyDescent="0.25">
      <c r="B42" s="5"/>
      <c r="C42" s="319"/>
      <c r="D42" s="320"/>
      <c r="E42" s="22"/>
      <c r="F42" s="25"/>
      <c r="G42" s="8"/>
      <c r="H42" s="6" t="str">
        <f t="shared" si="9"/>
        <v/>
      </c>
      <c r="I42" s="112"/>
      <c r="J42" s="112"/>
      <c r="K42" s="112"/>
      <c r="L42" s="112"/>
      <c r="M42" s="7" t="str">
        <f t="shared" si="13"/>
        <v/>
      </c>
      <c r="N42" s="18" t="str">
        <f t="shared" si="11"/>
        <v/>
      </c>
      <c r="O42" s="110" t="str">
        <f t="shared" si="14"/>
        <v/>
      </c>
      <c r="Q42" s="111"/>
    </row>
    <row r="43" spans="2:17" ht="12" customHeight="1" x14ac:dyDescent="0.25">
      <c r="B43" s="5"/>
      <c r="C43" s="319"/>
      <c r="D43" s="320"/>
      <c r="E43" s="22"/>
      <c r="F43" s="25"/>
      <c r="G43" s="8"/>
      <c r="H43" s="6" t="str">
        <f t="shared" si="9"/>
        <v/>
      </c>
      <c r="I43" s="112"/>
      <c r="J43" s="112"/>
      <c r="K43" s="112"/>
      <c r="L43" s="112"/>
      <c r="M43" s="7" t="str">
        <f t="shared" si="13"/>
        <v/>
      </c>
      <c r="N43" s="18" t="str">
        <f t="shared" si="11"/>
        <v/>
      </c>
      <c r="O43" s="110" t="str">
        <f t="shared" si="14"/>
        <v/>
      </c>
      <c r="Q43" s="111"/>
    </row>
    <row r="44" spans="2:17" ht="12" customHeight="1" x14ac:dyDescent="0.25">
      <c r="B44" s="5"/>
      <c r="C44" s="319"/>
      <c r="D44" s="320"/>
      <c r="E44" s="22"/>
      <c r="F44" s="25"/>
      <c r="G44" s="8"/>
      <c r="H44" s="6" t="str">
        <f t="shared" si="9"/>
        <v/>
      </c>
      <c r="I44" s="112"/>
      <c r="J44" s="112"/>
      <c r="K44" s="112"/>
      <c r="L44" s="112"/>
      <c r="M44" s="7" t="str">
        <f t="shared" si="13"/>
        <v/>
      </c>
      <c r="N44" s="18" t="str">
        <f t="shared" si="11"/>
        <v/>
      </c>
      <c r="O44" s="110" t="str">
        <f t="shared" si="14"/>
        <v/>
      </c>
      <c r="Q44" s="111"/>
    </row>
    <row r="45" spans="2:17" ht="12" customHeight="1" x14ac:dyDescent="0.25">
      <c r="B45" s="5"/>
      <c r="C45" s="319"/>
      <c r="D45" s="320"/>
      <c r="E45" s="22"/>
      <c r="F45" s="25"/>
      <c r="G45" s="8"/>
      <c r="H45" s="6" t="str">
        <f t="shared" si="9"/>
        <v/>
      </c>
      <c r="I45" s="112"/>
      <c r="J45" s="112"/>
      <c r="K45" s="112"/>
      <c r="L45" s="112"/>
      <c r="M45" s="7" t="str">
        <f t="shared" si="13"/>
        <v/>
      </c>
      <c r="N45" s="18" t="str">
        <f t="shared" si="11"/>
        <v/>
      </c>
      <c r="O45" s="110" t="str">
        <f t="shared" si="14"/>
        <v/>
      </c>
      <c r="Q45" s="111"/>
    </row>
    <row r="46" spans="2:17" ht="12" customHeight="1" x14ac:dyDescent="0.25">
      <c r="B46" s="5"/>
      <c r="C46" s="319"/>
      <c r="D46" s="320"/>
      <c r="E46" s="22"/>
      <c r="F46" s="25"/>
      <c r="G46" s="8"/>
      <c r="H46" s="6" t="str">
        <f t="shared" si="9"/>
        <v/>
      </c>
      <c r="I46" s="112"/>
      <c r="J46" s="112"/>
      <c r="K46" s="112"/>
      <c r="L46" s="112"/>
      <c r="M46" s="7" t="str">
        <f t="shared" si="13"/>
        <v/>
      </c>
      <c r="N46" s="18" t="str">
        <f t="shared" si="11"/>
        <v/>
      </c>
      <c r="O46" s="110" t="str">
        <f t="shared" si="14"/>
        <v/>
      </c>
      <c r="Q46" s="111"/>
    </row>
    <row r="47" spans="2:17" ht="12" customHeight="1" x14ac:dyDescent="0.25">
      <c r="B47" s="5"/>
      <c r="C47" s="319"/>
      <c r="D47" s="320"/>
      <c r="E47" s="22"/>
      <c r="F47" s="25"/>
      <c r="G47" s="8"/>
      <c r="H47" s="6" t="str">
        <f t="shared" si="9"/>
        <v/>
      </c>
      <c r="I47" s="112"/>
      <c r="J47" s="112"/>
      <c r="K47" s="112"/>
      <c r="L47" s="112"/>
      <c r="M47" s="7" t="str">
        <f t="shared" si="13"/>
        <v/>
      </c>
      <c r="N47" s="18" t="str">
        <f t="shared" si="11"/>
        <v/>
      </c>
      <c r="O47" s="110" t="str">
        <f t="shared" si="14"/>
        <v/>
      </c>
      <c r="Q47" s="111"/>
    </row>
    <row r="48" spans="2:17" ht="12" customHeight="1" x14ac:dyDescent="0.25">
      <c r="B48" s="5"/>
      <c r="C48" s="319"/>
      <c r="D48" s="320"/>
      <c r="E48" s="22"/>
      <c r="F48" s="25"/>
      <c r="G48" s="8"/>
      <c r="H48" s="6" t="str">
        <f t="shared" si="9"/>
        <v/>
      </c>
      <c r="I48" s="112"/>
      <c r="J48" s="112"/>
      <c r="K48" s="112"/>
      <c r="L48" s="112"/>
      <c r="M48" s="7" t="str">
        <f t="shared" si="13"/>
        <v/>
      </c>
      <c r="N48" s="18" t="str">
        <f t="shared" si="11"/>
        <v/>
      </c>
      <c r="O48" s="110" t="str">
        <f t="shared" si="14"/>
        <v/>
      </c>
      <c r="Q48" s="111"/>
    </row>
    <row r="49" spans="2:17" ht="12" customHeight="1" x14ac:dyDescent="0.25">
      <c r="B49" s="5"/>
      <c r="C49" s="319"/>
      <c r="D49" s="320"/>
      <c r="E49" s="22"/>
      <c r="F49" s="25"/>
      <c r="G49" s="8"/>
      <c r="H49" s="6" t="str">
        <f t="shared" si="9"/>
        <v/>
      </c>
      <c r="I49" s="112"/>
      <c r="J49" s="112"/>
      <c r="K49" s="112"/>
      <c r="L49" s="112"/>
      <c r="M49" s="7" t="str">
        <f t="shared" si="13"/>
        <v/>
      </c>
      <c r="N49" s="18" t="str">
        <f t="shared" si="11"/>
        <v/>
      </c>
      <c r="O49" s="110" t="str">
        <f t="shared" si="14"/>
        <v/>
      </c>
      <c r="Q49" s="111"/>
    </row>
    <row r="50" spans="2:17" ht="12" customHeight="1" x14ac:dyDescent="0.25">
      <c r="B50" s="5"/>
      <c r="C50" s="319"/>
      <c r="D50" s="320"/>
      <c r="E50" s="22"/>
      <c r="F50" s="25"/>
      <c r="G50" s="8"/>
      <c r="H50" s="6" t="str">
        <f t="shared" si="9"/>
        <v/>
      </c>
      <c r="I50" s="112"/>
      <c r="J50" s="112"/>
      <c r="K50" s="112"/>
      <c r="L50" s="112"/>
      <c r="M50" s="7" t="str">
        <f t="shared" si="13"/>
        <v/>
      </c>
      <c r="N50" s="18" t="str">
        <f t="shared" si="11"/>
        <v/>
      </c>
      <c r="O50" s="110" t="str">
        <f t="shared" si="14"/>
        <v/>
      </c>
      <c r="Q50" s="111"/>
    </row>
    <row r="51" spans="2:17" ht="12" customHeight="1" x14ac:dyDescent="0.25">
      <c r="B51" s="5"/>
      <c r="C51" s="319"/>
      <c r="D51" s="320"/>
      <c r="E51" s="22"/>
      <c r="F51" s="25"/>
      <c r="G51" s="8"/>
      <c r="H51" s="6" t="str">
        <f t="shared" si="9"/>
        <v/>
      </c>
      <c r="I51" s="112"/>
      <c r="J51" s="112"/>
      <c r="K51" s="112"/>
      <c r="L51" s="112"/>
      <c r="M51" s="7" t="str">
        <f t="shared" si="13"/>
        <v/>
      </c>
      <c r="N51" s="18" t="str">
        <f t="shared" si="11"/>
        <v/>
      </c>
      <c r="O51" s="110" t="str">
        <f t="shared" si="14"/>
        <v/>
      </c>
      <c r="Q51" s="111"/>
    </row>
    <row r="52" spans="2:17" ht="12" customHeight="1" x14ac:dyDescent="0.25">
      <c r="B52" s="5"/>
      <c r="C52" s="319"/>
      <c r="D52" s="320"/>
      <c r="E52" s="22"/>
      <c r="F52" s="25"/>
      <c r="G52" s="8"/>
      <c r="H52" s="6" t="str">
        <f t="shared" si="9"/>
        <v/>
      </c>
      <c r="I52" s="112"/>
      <c r="J52" s="112"/>
      <c r="K52" s="112"/>
      <c r="L52" s="112"/>
      <c r="M52" s="7" t="str">
        <f t="shared" si="13"/>
        <v/>
      </c>
      <c r="N52" s="18" t="str">
        <f t="shared" si="11"/>
        <v/>
      </c>
      <c r="O52" s="110" t="str">
        <f t="shared" si="14"/>
        <v/>
      </c>
      <c r="Q52" s="111"/>
    </row>
    <row r="53" spans="2:17" ht="12" customHeight="1" x14ac:dyDescent="0.25">
      <c r="B53" s="5"/>
      <c r="C53" s="319"/>
      <c r="D53" s="320"/>
      <c r="E53" s="22"/>
      <c r="F53" s="25"/>
      <c r="G53" s="8"/>
      <c r="H53" s="6" t="str">
        <f t="shared" si="9"/>
        <v/>
      </c>
      <c r="I53" s="112"/>
      <c r="J53" s="112"/>
      <c r="K53" s="112"/>
      <c r="L53" s="112"/>
      <c r="M53" s="7" t="str">
        <f t="shared" si="13"/>
        <v/>
      </c>
      <c r="N53" s="18" t="str">
        <f t="shared" si="11"/>
        <v/>
      </c>
      <c r="O53" s="110" t="str">
        <f t="shared" si="14"/>
        <v/>
      </c>
      <c r="Q53" s="111"/>
    </row>
    <row r="54" spans="2:17" ht="12" customHeight="1" x14ac:dyDescent="0.25">
      <c r="B54" s="5"/>
      <c r="C54" s="319"/>
      <c r="D54" s="320"/>
      <c r="E54" s="22"/>
      <c r="F54" s="25"/>
      <c r="G54" s="8"/>
      <c r="H54" s="6" t="str">
        <f t="shared" si="9"/>
        <v/>
      </c>
      <c r="I54" s="112"/>
      <c r="J54" s="112"/>
      <c r="K54" s="112"/>
      <c r="L54" s="112"/>
      <c r="M54" s="7" t="str">
        <f t="shared" si="13"/>
        <v/>
      </c>
      <c r="N54" s="18" t="str">
        <f t="shared" si="11"/>
        <v/>
      </c>
      <c r="O54" s="110" t="str">
        <f t="shared" si="14"/>
        <v/>
      </c>
      <c r="Q54" s="111"/>
    </row>
    <row r="55" spans="2:17" ht="12" customHeight="1" x14ac:dyDescent="0.25">
      <c r="B55" s="5"/>
      <c r="C55" s="319"/>
      <c r="D55" s="320"/>
      <c r="E55" s="22"/>
      <c r="F55" s="25"/>
      <c r="G55" s="8"/>
      <c r="H55" s="6" t="str">
        <f t="shared" si="9"/>
        <v/>
      </c>
      <c r="I55" s="112"/>
      <c r="J55" s="112"/>
      <c r="K55" s="112"/>
      <c r="L55" s="112"/>
      <c r="M55" s="7" t="str">
        <f t="shared" si="13"/>
        <v/>
      </c>
      <c r="N55" s="18" t="str">
        <f t="shared" si="11"/>
        <v/>
      </c>
      <c r="O55" s="110" t="str">
        <f t="shared" si="14"/>
        <v/>
      </c>
      <c r="Q55" s="111"/>
    </row>
    <row r="56" spans="2:17" ht="12" customHeight="1" x14ac:dyDescent="0.25">
      <c r="B56" s="5"/>
      <c r="C56" s="319"/>
      <c r="D56" s="320"/>
      <c r="E56" s="22"/>
      <c r="F56" s="25"/>
      <c r="G56" s="8"/>
      <c r="H56" s="6" t="str">
        <f t="shared" si="9"/>
        <v/>
      </c>
      <c r="I56" s="112"/>
      <c r="J56" s="112"/>
      <c r="K56" s="112"/>
      <c r="L56" s="112"/>
      <c r="M56" s="7" t="str">
        <f t="shared" si="13"/>
        <v/>
      </c>
      <c r="N56" s="18" t="str">
        <f t="shared" si="11"/>
        <v/>
      </c>
      <c r="O56" s="110" t="str">
        <f t="shared" si="14"/>
        <v/>
      </c>
      <c r="Q56" s="111"/>
    </row>
    <row r="57" spans="2:17" ht="12" customHeight="1" x14ac:dyDescent="0.25">
      <c r="B57" s="5"/>
      <c r="C57" s="319"/>
      <c r="D57" s="320"/>
      <c r="E57" s="22"/>
      <c r="F57" s="25"/>
      <c r="G57" s="8"/>
      <c r="H57" s="6" t="str">
        <f t="shared" si="9"/>
        <v/>
      </c>
      <c r="I57" s="112"/>
      <c r="J57" s="112"/>
      <c r="K57" s="112"/>
      <c r="L57" s="112"/>
      <c r="M57" s="7" t="str">
        <f t="shared" si="13"/>
        <v/>
      </c>
      <c r="N57" s="18" t="str">
        <f t="shared" si="11"/>
        <v/>
      </c>
      <c r="O57" s="110" t="str">
        <f t="shared" si="14"/>
        <v/>
      </c>
      <c r="Q57" s="111"/>
    </row>
    <row r="58" spans="2:17" ht="12" customHeight="1" x14ac:dyDescent="0.25">
      <c r="B58" s="5"/>
      <c r="C58" s="319"/>
      <c r="D58" s="320"/>
      <c r="E58" s="22"/>
      <c r="F58" s="25"/>
      <c r="G58" s="8"/>
      <c r="H58" s="6" t="str">
        <f t="shared" si="9"/>
        <v/>
      </c>
      <c r="I58" s="112"/>
      <c r="J58" s="112"/>
      <c r="K58" s="112"/>
      <c r="L58" s="112"/>
      <c r="M58" s="7" t="str">
        <f t="shared" si="13"/>
        <v/>
      </c>
      <c r="N58" s="18" t="str">
        <f t="shared" si="11"/>
        <v/>
      </c>
      <c r="O58" s="110" t="str">
        <f t="shared" si="14"/>
        <v/>
      </c>
      <c r="Q58" s="111"/>
    </row>
    <row r="59" spans="2:17" ht="12" customHeight="1" x14ac:dyDescent="0.25">
      <c r="B59" s="5"/>
      <c r="C59" s="319"/>
      <c r="D59" s="320"/>
      <c r="E59" s="22"/>
      <c r="F59" s="25"/>
      <c r="G59" s="8"/>
      <c r="H59" s="6" t="str">
        <f t="shared" si="9"/>
        <v/>
      </c>
      <c r="I59" s="112"/>
      <c r="J59" s="112"/>
      <c r="K59" s="112"/>
      <c r="L59" s="112"/>
      <c r="M59" s="7" t="str">
        <f t="shared" si="13"/>
        <v/>
      </c>
      <c r="N59" s="18" t="str">
        <f t="shared" si="11"/>
        <v/>
      </c>
      <c r="O59" s="110" t="str">
        <f t="shared" si="14"/>
        <v/>
      </c>
      <c r="Q59" s="111"/>
    </row>
    <row r="60" spans="2:17" s="63" customFormat="1" ht="15.95" customHeight="1" thickBot="1" x14ac:dyDescent="0.3">
      <c r="B60" s="237" t="s">
        <v>184</v>
      </c>
      <c r="C60" s="326"/>
      <c r="D60" s="327"/>
      <c r="E60" s="238"/>
      <c r="F60" s="261"/>
      <c r="G60" s="261"/>
      <c r="H60" s="269"/>
      <c r="I60" s="112"/>
      <c r="J60" s="112"/>
      <c r="K60" s="112"/>
      <c r="L60" s="112"/>
      <c r="M60" s="249">
        <f>SUM(M40:M59)</f>
        <v>0</v>
      </c>
      <c r="N60" s="244"/>
      <c r="O60" s="245">
        <f>SUM(O40:O59)</f>
        <v>0</v>
      </c>
      <c r="Q60" s="2"/>
    </row>
    <row r="61" spans="2:17" ht="12.75" customHeight="1" thickBot="1" x14ac:dyDescent="0.25">
      <c r="I61" s="100"/>
      <c r="J61" s="100"/>
      <c r="K61" s="99"/>
      <c r="L61" s="99"/>
      <c r="N61" s="101"/>
      <c r="O61" s="99"/>
    </row>
    <row r="62" spans="2:17" ht="26.25" customHeight="1" thickBot="1" x14ac:dyDescent="0.3">
      <c r="B62" s="236" t="s">
        <v>309</v>
      </c>
      <c r="C62"/>
      <c r="D62"/>
      <c r="E62"/>
      <c r="F62"/>
      <c r="G62"/>
      <c r="H62"/>
      <c r="I62"/>
      <c r="J62"/>
      <c r="K62"/>
      <c r="L62"/>
      <c r="M62"/>
      <c r="N62"/>
      <c r="O62"/>
    </row>
    <row r="63" spans="2:17" ht="26.25" customHeight="1" x14ac:dyDescent="0.2">
      <c r="B63" s="225" t="s">
        <v>167</v>
      </c>
      <c r="C63" s="324" t="s">
        <v>185</v>
      </c>
      <c r="D63" s="325" t="s">
        <v>186</v>
      </c>
      <c r="E63" s="229" t="s">
        <v>300</v>
      </c>
      <c r="F63" s="228" t="s">
        <v>292</v>
      </c>
      <c r="G63" s="229" t="s">
        <v>187</v>
      </c>
      <c r="H63" s="232" t="s">
        <v>188</v>
      </c>
      <c r="I63" s="229" t="s">
        <v>189</v>
      </c>
      <c r="J63" s="229" t="s">
        <v>264</v>
      </c>
      <c r="K63" s="226" t="s">
        <v>263</v>
      </c>
      <c r="L63" s="229" t="s">
        <v>289</v>
      </c>
      <c r="M63" s="116" t="s">
        <v>183</v>
      </c>
      <c r="N63" s="113" t="s">
        <v>176</v>
      </c>
      <c r="O63" s="114" t="s">
        <v>62</v>
      </c>
    </row>
    <row r="64" spans="2:17" ht="12.75" customHeight="1" x14ac:dyDescent="0.2">
      <c r="B64" s="5"/>
      <c r="C64" s="319"/>
      <c r="D64" s="321"/>
      <c r="E64" s="205"/>
      <c r="F64" s="33"/>
      <c r="G64" s="34"/>
      <c r="H64" s="35"/>
      <c r="I64" s="35"/>
      <c r="J64" s="36"/>
      <c r="K64" s="36"/>
      <c r="L64" s="37"/>
      <c r="M64" s="32" t="str">
        <f>IFERROR(IF(LEFT(E64,2)="Sp",(H64-I64)*L64,IF(LEFT(E64,2)="Ap",((H64/J64)*K64)*L64,"")),"")</f>
        <v/>
      </c>
      <c r="N64" s="18" t="str">
        <f t="shared" ref="N64:N78" si="15">IFERROR($C$10,"")</f>
        <v/>
      </c>
      <c r="O64" s="110" t="str">
        <f t="shared" ref="O64" si="16">IFERROR(M64*N64,"")</f>
        <v/>
      </c>
    </row>
    <row r="65" spans="2:15" ht="12.75" customHeight="1" x14ac:dyDescent="0.2">
      <c r="B65" s="5"/>
      <c r="C65" s="319"/>
      <c r="D65" s="321"/>
      <c r="E65" s="31"/>
      <c r="F65" s="33"/>
      <c r="G65" s="34"/>
      <c r="H65" s="35"/>
      <c r="I65" s="35"/>
      <c r="J65" s="36"/>
      <c r="K65" s="36"/>
      <c r="L65" s="37"/>
      <c r="M65" s="32" t="str">
        <f t="shared" ref="M65:M78" si="17">IFERROR(IF(LEFT(E65,2)="Sp",(H65-I65)*L65,IF(LEFT(E65,2)="Ap",((H65/J65)*K65)*L65,"")),"")</f>
        <v/>
      </c>
      <c r="N65" s="18" t="str">
        <f t="shared" si="15"/>
        <v/>
      </c>
      <c r="O65" s="110" t="str">
        <f t="shared" ref="O65:O78" si="18">IFERROR(M65*N65,"")</f>
        <v/>
      </c>
    </row>
    <row r="66" spans="2:15" ht="12.75" customHeight="1" x14ac:dyDescent="0.2">
      <c r="B66" s="5"/>
      <c r="C66" s="319"/>
      <c r="D66" s="321"/>
      <c r="E66" s="31"/>
      <c r="F66" s="33"/>
      <c r="G66" s="34"/>
      <c r="H66" s="35"/>
      <c r="I66" s="35"/>
      <c r="J66" s="36"/>
      <c r="K66" s="36"/>
      <c r="L66" s="37"/>
      <c r="M66" s="32" t="str">
        <f t="shared" si="17"/>
        <v/>
      </c>
      <c r="N66" s="18" t="str">
        <f t="shared" si="15"/>
        <v/>
      </c>
      <c r="O66" s="110" t="str">
        <f t="shared" si="18"/>
        <v/>
      </c>
    </row>
    <row r="67" spans="2:15" ht="12.75" customHeight="1" x14ac:dyDescent="0.2">
      <c r="B67" s="5"/>
      <c r="C67" s="319"/>
      <c r="D67" s="321"/>
      <c r="E67" s="31"/>
      <c r="F67" s="33"/>
      <c r="G67" s="34"/>
      <c r="H67" s="35"/>
      <c r="I67" s="35"/>
      <c r="J67" s="36"/>
      <c r="K67" s="36"/>
      <c r="L67" s="37"/>
      <c r="M67" s="32" t="str">
        <f t="shared" si="17"/>
        <v/>
      </c>
      <c r="N67" s="18" t="str">
        <f t="shared" si="15"/>
        <v/>
      </c>
      <c r="O67" s="110" t="str">
        <f t="shared" si="18"/>
        <v/>
      </c>
    </row>
    <row r="68" spans="2:15" ht="12.75" customHeight="1" x14ac:dyDescent="0.2">
      <c r="B68" s="5"/>
      <c r="C68" s="319"/>
      <c r="D68" s="321"/>
      <c r="E68" s="31"/>
      <c r="F68" s="33"/>
      <c r="G68" s="34"/>
      <c r="H68" s="35"/>
      <c r="I68" s="35"/>
      <c r="J68" s="36"/>
      <c r="K68" s="36"/>
      <c r="L68" s="37"/>
      <c r="M68" s="32" t="str">
        <f t="shared" si="17"/>
        <v/>
      </c>
      <c r="N68" s="18" t="str">
        <f t="shared" si="15"/>
        <v/>
      </c>
      <c r="O68" s="110" t="str">
        <f t="shared" si="18"/>
        <v/>
      </c>
    </row>
    <row r="69" spans="2:15" ht="12.75" customHeight="1" x14ac:dyDescent="0.2">
      <c r="B69" s="5"/>
      <c r="C69" s="319"/>
      <c r="D69" s="321"/>
      <c r="E69" s="31"/>
      <c r="F69" s="33"/>
      <c r="G69" s="34"/>
      <c r="H69" s="35"/>
      <c r="I69" s="35"/>
      <c r="J69" s="36"/>
      <c r="K69" s="36"/>
      <c r="L69" s="37"/>
      <c r="M69" s="32" t="str">
        <f t="shared" si="17"/>
        <v/>
      </c>
      <c r="N69" s="18" t="str">
        <f t="shared" si="15"/>
        <v/>
      </c>
      <c r="O69" s="110" t="str">
        <f t="shared" si="18"/>
        <v/>
      </c>
    </row>
    <row r="70" spans="2:15" ht="12.75" customHeight="1" x14ac:dyDescent="0.2">
      <c r="B70" s="5"/>
      <c r="C70" s="319"/>
      <c r="D70" s="321"/>
      <c r="E70" s="31"/>
      <c r="F70" s="33"/>
      <c r="G70" s="34"/>
      <c r="H70" s="35"/>
      <c r="I70" s="35"/>
      <c r="J70" s="36"/>
      <c r="K70" s="36"/>
      <c r="L70" s="37"/>
      <c r="M70" s="32" t="str">
        <f t="shared" si="17"/>
        <v/>
      </c>
      <c r="N70" s="18" t="str">
        <f t="shared" si="15"/>
        <v/>
      </c>
      <c r="O70" s="110" t="str">
        <f t="shared" si="18"/>
        <v/>
      </c>
    </row>
    <row r="71" spans="2:15" ht="12.75" customHeight="1" x14ac:dyDescent="0.2">
      <c r="B71" s="5"/>
      <c r="C71" s="319"/>
      <c r="D71" s="321"/>
      <c r="E71" s="31"/>
      <c r="F71" s="33"/>
      <c r="G71" s="34"/>
      <c r="H71" s="35"/>
      <c r="I71" s="35"/>
      <c r="J71" s="36"/>
      <c r="K71" s="36"/>
      <c r="L71" s="37"/>
      <c r="M71" s="32" t="str">
        <f t="shared" si="17"/>
        <v/>
      </c>
      <c r="N71" s="18" t="str">
        <f t="shared" si="15"/>
        <v/>
      </c>
      <c r="O71" s="110" t="str">
        <f t="shared" si="18"/>
        <v/>
      </c>
    </row>
    <row r="72" spans="2:15" ht="12.75" customHeight="1" x14ac:dyDescent="0.2">
      <c r="B72" s="5"/>
      <c r="C72" s="319"/>
      <c r="D72" s="321"/>
      <c r="E72" s="31"/>
      <c r="F72" s="33"/>
      <c r="G72" s="34"/>
      <c r="H72" s="35"/>
      <c r="I72" s="35"/>
      <c r="J72" s="36"/>
      <c r="K72" s="36"/>
      <c r="L72" s="37"/>
      <c r="M72" s="32" t="str">
        <f t="shared" si="17"/>
        <v/>
      </c>
      <c r="N72" s="18" t="str">
        <f t="shared" si="15"/>
        <v/>
      </c>
      <c r="O72" s="110" t="str">
        <f t="shared" si="18"/>
        <v/>
      </c>
    </row>
    <row r="73" spans="2:15" ht="12.75" customHeight="1" x14ac:dyDescent="0.2">
      <c r="B73" s="5"/>
      <c r="C73" s="319"/>
      <c r="D73" s="321"/>
      <c r="E73" s="31"/>
      <c r="F73" s="33"/>
      <c r="G73" s="34"/>
      <c r="H73" s="35"/>
      <c r="I73" s="35"/>
      <c r="J73" s="36"/>
      <c r="K73" s="36"/>
      <c r="L73" s="37"/>
      <c r="M73" s="32" t="str">
        <f t="shared" si="17"/>
        <v/>
      </c>
      <c r="N73" s="18" t="str">
        <f t="shared" si="15"/>
        <v/>
      </c>
      <c r="O73" s="110" t="str">
        <f t="shared" si="18"/>
        <v/>
      </c>
    </row>
    <row r="74" spans="2:15" ht="12.75" customHeight="1" x14ac:dyDescent="0.2">
      <c r="B74" s="5"/>
      <c r="C74" s="319"/>
      <c r="D74" s="321"/>
      <c r="E74" s="31"/>
      <c r="F74" s="33"/>
      <c r="G74" s="34"/>
      <c r="H74" s="35"/>
      <c r="I74" s="35"/>
      <c r="J74" s="36"/>
      <c r="K74" s="36"/>
      <c r="L74" s="37"/>
      <c r="M74" s="32" t="str">
        <f t="shared" si="17"/>
        <v/>
      </c>
      <c r="N74" s="18" t="str">
        <f t="shared" si="15"/>
        <v/>
      </c>
      <c r="O74" s="110" t="str">
        <f t="shared" si="18"/>
        <v/>
      </c>
    </row>
    <row r="75" spans="2:15" ht="12.75" customHeight="1" x14ac:dyDescent="0.2">
      <c r="B75" s="5"/>
      <c r="C75" s="319"/>
      <c r="D75" s="321"/>
      <c r="E75" s="31"/>
      <c r="F75" s="33"/>
      <c r="G75" s="34"/>
      <c r="H75" s="35"/>
      <c r="I75" s="35"/>
      <c r="J75" s="36"/>
      <c r="K75" s="36"/>
      <c r="L75" s="37"/>
      <c r="M75" s="32" t="str">
        <f t="shared" si="17"/>
        <v/>
      </c>
      <c r="N75" s="18" t="str">
        <f t="shared" si="15"/>
        <v/>
      </c>
      <c r="O75" s="110" t="str">
        <f t="shared" si="18"/>
        <v/>
      </c>
    </row>
    <row r="76" spans="2:15" ht="12.75" customHeight="1" x14ac:dyDescent="0.2">
      <c r="B76" s="5"/>
      <c r="C76" s="319"/>
      <c r="D76" s="321"/>
      <c r="E76" s="31"/>
      <c r="F76" s="33"/>
      <c r="G76" s="34"/>
      <c r="H76" s="35"/>
      <c r="I76" s="35"/>
      <c r="J76" s="36"/>
      <c r="K76" s="36"/>
      <c r="L76" s="37"/>
      <c r="M76" s="32" t="str">
        <f t="shared" si="17"/>
        <v/>
      </c>
      <c r="N76" s="18" t="str">
        <f t="shared" si="15"/>
        <v/>
      </c>
      <c r="O76" s="110" t="str">
        <f t="shared" si="18"/>
        <v/>
      </c>
    </row>
    <row r="77" spans="2:15" ht="12.75" customHeight="1" x14ac:dyDescent="0.2">
      <c r="B77" s="5"/>
      <c r="C77" s="319"/>
      <c r="D77" s="321"/>
      <c r="E77" s="31"/>
      <c r="F77" s="33"/>
      <c r="G77" s="34"/>
      <c r="H77" s="35"/>
      <c r="I77" s="35"/>
      <c r="J77" s="36"/>
      <c r="K77" s="36"/>
      <c r="L77" s="37"/>
      <c r="M77" s="32" t="str">
        <f t="shared" si="17"/>
        <v/>
      </c>
      <c r="N77" s="18" t="str">
        <f t="shared" si="15"/>
        <v/>
      </c>
      <c r="O77" s="110" t="str">
        <f t="shared" si="18"/>
        <v/>
      </c>
    </row>
    <row r="78" spans="2:15" ht="12.75" customHeight="1" x14ac:dyDescent="0.2">
      <c r="B78" s="5"/>
      <c r="C78" s="319"/>
      <c r="D78" s="321"/>
      <c r="E78" s="31"/>
      <c r="F78" s="33"/>
      <c r="G78" s="34"/>
      <c r="H78" s="35"/>
      <c r="I78" s="35"/>
      <c r="J78" s="36"/>
      <c r="K78" s="36"/>
      <c r="L78" s="37"/>
      <c r="M78" s="32" t="str">
        <f t="shared" si="17"/>
        <v/>
      </c>
      <c r="N78" s="18" t="str">
        <f t="shared" si="15"/>
        <v/>
      </c>
      <c r="O78" s="110" t="str">
        <f t="shared" si="18"/>
        <v/>
      </c>
    </row>
    <row r="79" spans="2:15" ht="15.95" customHeight="1" thickBot="1" x14ac:dyDescent="0.25">
      <c r="B79" s="237" t="s">
        <v>184</v>
      </c>
      <c r="C79" s="326"/>
      <c r="D79" s="326"/>
      <c r="E79" s="239"/>
      <c r="F79" s="238"/>
      <c r="G79" s="239"/>
      <c r="H79" s="240"/>
      <c r="I79" s="240"/>
      <c r="J79" s="240"/>
      <c r="K79" s="241"/>
      <c r="L79" s="242"/>
      <c r="M79" s="243">
        <f>SUM(M64:M78)</f>
        <v>0</v>
      </c>
      <c r="N79" s="244"/>
      <c r="O79" s="245">
        <f>SUM(O64:O78)</f>
        <v>0</v>
      </c>
    </row>
    <row r="80" spans="2:15" ht="12.75" customHeight="1" thickBot="1" x14ac:dyDescent="0.25">
      <c r="I80" s="100"/>
      <c r="J80" s="100"/>
      <c r="K80" s="100"/>
      <c r="L80" s="100"/>
      <c r="M80" s="117"/>
      <c r="N80" s="118"/>
      <c r="O80" s="119"/>
    </row>
    <row r="81" spans="2:18" s="120" customFormat="1" ht="15.75" thickBot="1" x14ac:dyDescent="0.3">
      <c r="B81" s="99"/>
      <c r="C81" s="99"/>
      <c r="D81" s="99"/>
      <c r="E81" s="99"/>
      <c r="F81" s="99"/>
      <c r="G81" s="99"/>
      <c r="H81" s="99"/>
      <c r="I81" s="99"/>
      <c r="J81"/>
      <c r="K81"/>
      <c r="L81"/>
      <c r="M81" s="246">
        <f>M36+M60+M79</f>
        <v>0</v>
      </c>
      <c r="N81" s="247"/>
      <c r="O81" s="248">
        <f>O36+O60+O79</f>
        <v>0</v>
      </c>
      <c r="Q81" s="121"/>
      <c r="R81" s="121"/>
    </row>
    <row r="82" spans="2:18" ht="15.75" thickBot="1" x14ac:dyDescent="0.3">
      <c r="C82" s="340" t="s">
        <v>302</v>
      </c>
      <c r="D82" s="341"/>
    </row>
    <row r="83" spans="2:18" ht="140.25" customHeight="1" x14ac:dyDescent="0.2">
      <c r="C83" s="335" t="s">
        <v>301</v>
      </c>
      <c r="D83" s="336"/>
      <c r="E83" s="233" t="s">
        <v>293</v>
      </c>
      <c r="F83" s="233" t="s">
        <v>294</v>
      </c>
      <c r="G83" s="329" t="s">
        <v>296</v>
      </c>
      <c r="H83" s="330"/>
      <c r="I83" s="330"/>
      <c r="J83" s="329" t="s">
        <v>299</v>
      </c>
      <c r="K83" s="330"/>
      <c r="L83" s="331"/>
      <c r="N83" s="122"/>
    </row>
    <row r="84" spans="2:18" ht="143.25" customHeight="1" thickBot="1" x14ac:dyDescent="0.25">
      <c r="C84" s="337"/>
      <c r="D84" s="338"/>
      <c r="E84" s="234" t="s">
        <v>295</v>
      </c>
      <c r="F84" s="235" t="s">
        <v>298</v>
      </c>
      <c r="G84" s="339" t="s">
        <v>310</v>
      </c>
      <c r="H84" s="333"/>
      <c r="I84" s="333"/>
      <c r="J84" s="332" t="s">
        <v>297</v>
      </c>
      <c r="K84" s="333"/>
      <c r="L84" s="334"/>
    </row>
  </sheetData>
  <sheetProtection selectLockedCells="1"/>
  <mergeCells count="91">
    <mergeCell ref="C15:D15"/>
    <mergeCell ref="C16:D16"/>
    <mergeCell ref="C27:D27"/>
    <mergeCell ref="C82:D82"/>
    <mergeCell ref="C83:D84"/>
    <mergeCell ref="C72:D72"/>
    <mergeCell ref="C73:D73"/>
    <mergeCell ref="C74:D74"/>
    <mergeCell ref="C75:D75"/>
    <mergeCell ref="C76:D76"/>
    <mergeCell ref="C60:D60"/>
    <mergeCell ref="C63:D63"/>
    <mergeCell ref="C64:D64"/>
    <mergeCell ref="C70:D70"/>
    <mergeCell ref="C71:D71"/>
    <mergeCell ref="C55:D55"/>
    <mergeCell ref="G83:I83"/>
    <mergeCell ref="J83:L83"/>
    <mergeCell ref="G84:I84"/>
    <mergeCell ref="J84:L84"/>
    <mergeCell ref="C77:D77"/>
    <mergeCell ref="C78:D78"/>
    <mergeCell ref="C79:D79"/>
    <mergeCell ref="E7:E9"/>
    <mergeCell ref="E11:E12"/>
    <mergeCell ref="C12:D12"/>
    <mergeCell ref="H3:H6"/>
    <mergeCell ref="I3:J3"/>
    <mergeCell ref="I4:J4"/>
    <mergeCell ref="I5:J5"/>
    <mergeCell ref="I6:J6"/>
    <mergeCell ref="C11:D11"/>
    <mergeCell ref="C3:D3"/>
    <mergeCell ref="C5:D5"/>
    <mergeCell ref="C6:D6"/>
    <mergeCell ref="C7:D7"/>
    <mergeCell ref="C8:D8"/>
    <mergeCell ref="C9:D9"/>
    <mergeCell ref="C10:D10"/>
    <mergeCell ref="C56:D56"/>
    <mergeCell ref="C57:D57"/>
    <mergeCell ref="C58:D58"/>
    <mergeCell ref="C59:D59"/>
    <mergeCell ref="C40:D40"/>
    <mergeCell ref="C41:D41"/>
    <mergeCell ref="C52:D52"/>
    <mergeCell ref="C53:D53"/>
    <mergeCell ref="C49:D49"/>
    <mergeCell ref="C50:D50"/>
    <mergeCell ref="C51:D51"/>
    <mergeCell ref="C54:D54"/>
    <mergeCell ref="C42:D42"/>
    <mergeCell ref="C43:D43"/>
    <mergeCell ref="C44:D44"/>
    <mergeCell ref="C45:D45"/>
    <mergeCell ref="E15:F15"/>
    <mergeCell ref="E16:F16"/>
    <mergeCell ref="E27:F27"/>
    <mergeCell ref="E28:F28"/>
    <mergeCell ref="E29:F29"/>
    <mergeCell ref="E17:F17"/>
    <mergeCell ref="E18:F18"/>
    <mergeCell ref="E19:F19"/>
    <mergeCell ref="E20:F20"/>
    <mergeCell ref="E21:F21"/>
    <mergeCell ref="E22:F22"/>
    <mergeCell ref="E23:F23"/>
    <mergeCell ref="E24:F24"/>
    <mergeCell ref="E25:F25"/>
    <mergeCell ref="E26:F26"/>
    <mergeCell ref="C65:D65"/>
    <mergeCell ref="C67:D67"/>
    <mergeCell ref="C66:D66"/>
    <mergeCell ref="C68:D68"/>
    <mergeCell ref="C69:D69"/>
    <mergeCell ref="E35:F35"/>
    <mergeCell ref="E36:F36"/>
    <mergeCell ref="E30:F30"/>
    <mergeCell ref="E31:F31"/>
    <mergeCell ref="E32:F32"/>
    <mergeCell ref="E33:F33"/>
    <mergeCell ref="E34:F34"/>
    <mergeCell ref="C31:D31"/>
    <mergeCell ref="C46:D46"/>
    <mergeCell ref="C47:D47"/>
    <mergeCell ref="C48:D48"/>
    <mergeCell ref="C32:D32"/>
    <mergeCell ref="C33:D33"/>
    <mergeCell ref="C34:D34"/>
    <mergeCell ref="C35:D35"/>
    <mergeCell ref="C39:D39"/>
  </mergeCells>
  <dataValidations count="1">
    <dataValidation type="list" allowBlank="1" showInputMessage="1" showErrorMessage="1" sqref="E64:E78" xr:uid="{B7488FFE-9336-9F49-86BD-C0407DF716A9}">
      <formula1>Gebruik_app</formula1>
    </dataValidation>
  </dataValidations>
  <hyperlinks>
    <hyperlink ref="E7:E9" r:id="rId1" display="Voor het bepalen van de juiste omvang van de onderneming. Zie MKB-toets van RVO." xr:uid="{7A674C8E-E740-453A-9806-2333446A20D1}"/>
  </hyperlinks>
  <pageMargins left="0.7" right="0.7" top="0.75" bottom="0.75" header="0.3" footer="0.3"/>
  <pageSetup paperSize="9" orientation="portrait" horizontalDpi="4294967293" r:id="rId2"/>
  <ignoredErrors>
    <ignoredError sqref="C7:D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70F9A09-4929-4BC0-BE3D-74EED9D0B2C9}">
          <x14:formula1>
            <xm:f>INDIRECT('Niet aan komen'!$M$5)</xm:f>
          </x14:formula1>
          <xm:sqref>C6:D6</xm:sqref>
        </x14:dataValidation>
        <x14:dataValidation type="list" allowBlank="1" showInputMessage="1" showErrorMessage="1" xr:uid="{65E1047C-4639-4F09-83DB-420CE166BC1B}">
          <x14:formula1>
            <xm:f>'Niet aan komen'!$C$24:$C$25</xm:f>
          </x14:formula1>
          <xm:sqref>C11:D11</xm:sqref>
        </x14:dataValidation>
        <x14:dataValidation type="list" allowBlank="1" showInputMessage="1" showErrorMessage="1" xr:uid="{97906B61-361A-0746-B7B8-734FFC16487A}">
          <x14:formula1>
            <xm:f>'Niet aan komen'!$F$24:$F$31</xm:f>
          </x14:formula1>
          <xm:sqref>H16:H35</xm:sqref>
        </x14:dataValidation>
        <x14:dataValidation type="list" allowBlank="1" showInputMessage="1" showErrorMessage="1" xr:uid="{A34E7D95-5809-46FC-87E6-5A37899EF092}">
          <x14:formula1>
            <xm:f>'Niet aan komen'!$C$16:$C$20</xm:f>
          </x14:formula1>
          <xm:sqref>C12:D12</xm:sqref>
        </x14:dataValidation>
        <x14:dataValidation type="list" allowBlank="1" showInputMessage="1" showErrorMessage="1" xr:uid="{0C28CF8E-0390-F14B-8143-1149082555F3}">
          <x14:formula1>
            <xm:f>'Niet aan komen'!$B$16:$B$23</xm:f>
          </x14:formula1>
          <xm:sqref>E16:E35</xm:sqref>
        </x14:dataValidation>
        <x14:dataValidation type="list" allowBlank="1" showInputMessage="1" showErrorMessage="1" xr:uid="{9633439D-327B-2F4D-9DF7-412C84A9D72A}">
          <x14:formula1>
            <xm:f>'Niet aan komen'!$B$16:$B$18</xm:f>
          </x14:formula1>
          <xm:sqref>E40:E59</xm:sqref>
        </x14:dataValidation>
        <x14:dataValidation type="list" allowBlank="1" showInputMessage="1" showErrorMessage="1" xr:uid="{46EB53E8-794B-4BF2-B2DE-129017D1711F}">
          <x14:formula1>
            <xm:f>'Niet aan komen'!$B$5:$B$12</xm:f>
          </x14:formula1>
          <xm:sqref>F40:F59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671C-DC07-424D-B6CF-0ED96404ADB8}">
  <dimension ref="B1:T84"/>
  <sheetViews>
    <sheetView showGridLines="0" zoomScaleNormal="100" workbookViewId="0">
      <selection activeCell="C5" sqref="C5:D5"/>
    </sheetView>
  </sheetViews>
  <sheetFormatPr defaultColWidth="9.140625" defaultRowHeight="12" x14ac:dyDescent="0.2"/>
  <cols>
    <col min="1" max="1" width="5.85546875" style="99" customWidth="1"/>
    <col min="2" max="2" width="57.28515625" style="99" customWidth="1"/>
    <col min="3" max="3" width="32.7109375" style="99" customWidth="1"/>
    <col min="4" max="4" width="34.7109375" style="99" customWidth="1"/>
    <col min="5" max="5" width="37" style="99" customWidth="1"/>
    <col min="6" max="6" width="52.7109375" style="99" bestFit="1" customWidth="1"/>
    <col min="7" max="10" width="17.7109375" style="99" customWidth="1"/>
    <col min="11" max="11" width="34.85546875" style="124" bestFit="1" customWidth="1"/>
    <col min="12" max="12" width="15.85546875" style="124" customWidth="1"/>
    <col min="13" max="13" width="15.85546875" style="99" customWidth="1"/>
    <col min="14" max="14" width="17.85546875" style="99" customWidth="1"/>
    <col min="15" max="15" width="15.85546875" style="123" customWidth="1"/>
    <col min="16" max="16" width="12.85546875" style="99" customWidth="1"/>
    <col min="17" max="17" width="4" style="99" customWidth="1"/>
    <col min="18" max="16384" width="9.140625" style="99"/>
  </cols>
  <sheetData>
    <row r="1" spans="2:20" ht="32.25" customHeight="1" x14ac:dyDescent="0.2">
      <c r="B1" s="207" t="s">
        <v>196</v>
      </c>
      <c r="C1" s="206"/>
      <c r="D1" s="206"/>
      <c r="E1" s="206"/>
      <c r="F1" s="206"/>
      <c r="G1" s="206"/>
      <c r="H1" s="206"/>
      <c r="I1" s="206"/>
      <c r="J1" s="206"/>
      <c r="K1" s="208"/>
      <c r="L1" s="208"/>
      <c r="M1" s="206"/>
      <c r="N1" s="206"/>
      <c r="O1" s="209"/>
    </row>
    <row r="2" spans="2:20" customFormat="1" ht="12.75" customHeight="1" x14ac:dyDescent="0.25">
      <c r="B2" s="210"/>
      <c r="C2" s="211"/>
      <c r="D2" s="211"/>
      <c r="E2" s="211"/>
      <c r="F2" s="211"/>
      <c r="G2" s="211"/>
      <c r="H2" s="211"/>
      <c r="I2" s="211"/>
      <c r="J2" s="211"/>
      <c r="K2" s="211"/>
      <c r="L2" s="211"/>
      <c r="M2" s="211"/>
      <c r="N2" s="211"/>
      <c r="O2" s="212"/>
    </row>
    <row r="3" spans="2:20" ht="15" customHeight="1" x14ac:dyDescent="0.2">
      <c r="B3" s="104" t="s">
        <v>151</v>
      </c>
      <c r="C3" s="342" t="s">
        <v>152</v>
      </c>
      <c r="D3" s="343"/>
      <c r="E3" s="302" t="s">
        <v>153</v>
      </c>
      <c r="F3" s="213"/>
      <c r="G3" s="213"/>
      <c r="H3" s="346"/>
      <c r="I3" s="347" t="s">
        <v>317</v>
      </c>
      <c r="J3" s="347"/>
      <c r="K3" s="214"/>
      <c r="L3" s="214"/>
      <c r="M3" s="214"/>
      <c r="N3" s="214"/>
      <c r="O3" s="215"/>
      <c r="P3" s="102"/>
      <c r="Q3" s="102"/>
    </row>
    <row r="4" spans="2:20" ht="15" customHeight="1" x14ac:dyDescent="0.2">
      <c r="B4" s="103" t="s">
        <v>154</v>
      </c>
      <c r="C4" s="270" t="s">
        <v>155</v>
      </c>
      <c r="D4" s="21">
        <f>'1. Begroting penvoerder'!D4</f>
        <v>0</v>
      </c>
      <c r="E4" s="303"/>
      <c r="F4" s="213"/>
      <c r="G4" s="213"/>
      <c r="H4" s="346"/>
      <c r="I4" s="348" t="s">
        <v>318</v>
      </c>
      <c r="J4" s="348"/>
      <c r="K4" s="214"/>
      <c r="L4" s="214"/>
      <c r="M4" s="214"/>
      <c r="N4" s="214"/>
      <c r="O4" s="215"/>
      <c r="P4" s="102"/>
      <c r="Q4" s="102"/>
    </row>
    <row r="5" spans="2:20" ht="15" customHeight="1" x14ac:dyDescent="0.25">
      <c r="B5" s="104" t="s">
        <v>191</v>
      </c>
      <c r="C5" s="344"/>
      <c r="D5" s="345"/>
      <c r="E5" s="304"/>
      <c r="F5" s="213"/>
      <c r="G5" s="213"/>
      <c r="H5" s="346"/>
      <c r="I5" s="349" t="s">
        <v>319</v>
      </c>
      <c r="J5" s="349"/>
      <c r="K5" s="214"/>
      <c r="L5" s="214"/>
      <c r="M5" s="214"/>
      <c r="N5" s="214"/>
      <c r="O5" s="215"/>
      <c r="P5" s="102"/>
      <c r="Q5" s="102"/>
    </row>
    <row r="6" spans="2:20" ht="15" customHeight="1" x14ac:dyDescent="0.2">
      <c r="B6" s="104" t="s">
        <v>158</v>
      </c>
      <c r="C6" s="351"/>
      <c r="D6" s="352"/>
      <c r="E6" s="303" t="s">
        <v>156</v>
      </c>
      <c r="F6" s="213"/>
      <c r="G6" s="213"/>
      <c r="H6" s="346"/>
      <c r="I6" s="350" t="s">
        <v>320</v>
      </c>
      <c r="J6" s="350"/>
      <c r="K6" s="214"/>
      <c r="L6" s="214"/>
      <c r="M6" s="214"/>
      <c r="N6" s="214"/>
      <c r="O6" s="215"/>
      <c r="P6" s="102"/>
      <c r="Q6" s="102"/>
    </row>
    <row r="7" spans="2:20" ht="15" customHeight="1" x14ac:dyDescent="0.2">
      <c r="B7" s="104" t="s">
        <v>159</v>
      </c>
      <c r="C7" s="360">
        <f>'1. Begroting penvoerder'!C7</f>
        <v>0</v>
      </c>
      <c r="D7" s="361"/>
      <c r="E7" s="353" t="s">
        <v>160</v>
      </c>
      <c r="F7" s="213"/>
      <c r="G7" s="213"/>
      <c r="H7" s="216"/>
      <c r="I7" s="216"/>
      <c r="J7" s="216"/>
      <c r="K7" s="217"/>
      <c r="L7" s="217"/>
      <c r="M7" s="217"/>
      <c r="N7" s="217"/>
      <c r="O7" s="218"/>
      <c r="P7" s="105"/>
      <c r="Q7" s="105"/>
    </row>
    <row r="8" spans="2:20" ht="15" customHeight="1" x14ac:dyDescent="0.2">
      <c r="B8" s="104" t="s">
        <v>161</v>
      </c>
      <c r="C8" s="362">
        <f>'1. Begroting penvoerder'!C8</f>
        <v>0</v>
      </c>
      <c r="D8" s="363"/>
      <c r="E8" s="354"/>
      <c r="F8" s="219"/>
      <c r="G8" s="219"/>
      <c r="H8" s="216"/>
      <c r="I8" s="216"/>
      <c r="J8" s="216"/>
      <c r="K8" s="217"/>
      <c r="L8" s="217"/>
      <c r="M8" s="217"/>
      <c r="N8" s="217"/>
      <c r="O8" s="218"/>
      <c r="P8" s="105"/>
      <c r="Q8" s="105"/>
    </row>
    <row r="9" spans="2:20" ht="15" customHeight="1" x14ac:dyDescent="0.2">
      <c r="B9" s="104" t="s">
        <v>162</v>
      </c>
      <c r="C9" s="362">
        <f>'1. Begroting penvoerder'!C9</f>
        <v>0</v>
      </c>
      <c r="D9" s="363"/>
      <c r="E9" s="355"/>
      <c r="F9" s="219"/>
      <c r="G9" s="219"/>
      <c r="H9" s="216"/>
      <c r="I9" s="216"/>
      <c r="J9" s="216"/>
      <c r="K9" s="217"/>
      <c r="L9" s="217"/>
      <c r="M9" s="217"/>
      <c r="N9" s="217"/>
      <c r="O9" s="218"/>
      <c r="P9" s="105"/>
      <c r="Q9" s="105"/>
    </row>
    <row r="10" spans="2:20" ht="15" customHeight="1" x14ac:dyDescent="0.2">
      <c r="B10" s="106" t="s">
        <v>163</v>
      </c>
      <c r="C10" s="364" t="str">
        <f>_xlfn.IFNA('Niet aan komen'!P8,"")</f>
        <v/>
      </c>
      <c r="D10" s="365"/>
      <c r="E10" s="305"/>
      <c r="F10" s="220"/>
      <c r="G10" s="220"/>
      <c r="H10" s="216"/>
      <c r="I10" s="216"/>
      <c r="J10" s="216"/>
      <c r="K10" s="217"/>
      <c r="L10" s="217"/>
      <c r="M10" s="217"/>
      <c r="N10" s="217"/>
      <c r="O10" s="218"/>
      <c r="P10" s="105"/>
      <c r="Q10" s="105"/>
    </row>
    <row r="11" spans="2:20" ht="15" customHeight="1" x14ac:dyDescent="0.2">
      <c r="B11" s="61" t="s">
        <v>164</v>
      </c>
      <c r="C11" s="366"/>
      <c r="D11" s="367"/>
      <c r="E11" s="356" t="s">
        <v>156</v>
      </c>
      <c r="F11" s="220"/>
      <c r="G11" s="220"/>
      <c r="H11" s="216"/>
      <c r="I11" s="216"/>
      <c r="J11" s="216"/>
      <c r="K11" s="217"/>
      <c r="L11" s="217"/>
      <c r="M11" s="217"/>
      <c r="N11" s="217"/>
      <c r="O11" s="218"/>
      <c r="P11" s="105"/>
      <c r="Q11" s="105"/>
    </row>
    <row r="12" spans="2:20" ht="15" customHeight="1" thickBot="1" x14ac:dyDescent="0.25">
      <c r="B12" s="62" t="s">
        <v>165</v>
      </c>
      <c r="C12" s="358"/>
      <c r="D12" s="359"/>
      <c r="E12" s="357"/>
      <c r="F12" s="221"/>
      <c r="G12" s="221"/>
      <c r="H12" s="222"/>
      <c r="I12" s="222"/>
      <c r="J12" s="222"/>
      <c r="K12" s="223"/>
      <c r="L12" s="223"/>
      <c r="M12" s="223"/>
      <c r="N12" s="223"/>
      <c r="O12" s="224"/>
      <c r="P12" s="105"/>
      <c r="Q12" s="105"/>
    </row>
    <row r="13" spans="2:20" customFormat="1" ht="15.75" thickBot="1" x14ac:dyDescent="0.3"/>
    <row r="14" spans="2:20" customFormat="1" ht="15.95" customHeight="1" thickBot="1" x14ac:dyDescent="0.3">
      <c r="B14" s="267" t="s">
        <v>166</v>
      </c>
    </row>
    <row r="15" spans="2:20" s="63" customFormat="1" ht="26.25" customHeight="1" x14ac:dyDescent="0.25">
      <c r="B15" s="225" t="s">
        <v>167</v>
      </c>
      <c r="C15" s="324" t="s">
        <v>168</v>
      </c>
      <c r="D15" s="328"/>
      <c r="E15" s="368" t="s">
        <v>33</v>
      </c>
      <c r="F15" s="369"/>
      <c r="G15" s="227" t="s">
        <v>169</v>
      </c>
      <c r="H15" s="228" t="s">
        <v>170</v>
      </c>
      <c r="I15" s="229" t="s">
        <v>171</v>
      </c>
      <c r="J15" s="254" t="s">
        <v>172</v>
      </c>
      <c r="K15" s="254" t="s">
        <v>173</v>
      </c>
      <c r="L15" s="255" t="s">
        <v>174</v>
      </c>
      <c r="M15" s="256" t="s">
        <v>175</v>
      </c>
      <c r="N15" s="257" t="s">
        <v>176</v>
      </c>
      <c r="O15" s="258" t="s">
        <v>62</v>
      </c>
      <c r="Q15" s="1"/>
      <c r="T15"/>
    </row>
    <row r="16" spans="2:20" ht="12" customHeight="1" x14ac:dyDescent="0.25">
      <c r="B16" s="201"/>
      <c r="C16" s="319"/>
      <c r="D16" s="320"/>
      <c r="E16" s="317"/>
      <c r="F16" s="318"/>
      <c r="G16" s="23"/>
      <c r="H16" s="22"/>
      <c r="I16" s="11"/>
      <c r="J16" s="107">
        <f t="shared" ref="J16" si="0">G16*I16</f>
        <v>0</v>
      </c>
      <c r="K16" s="18">
        <f>$C$12</f>
        <v>0</v>
      </c>
      <c r="L16" s="108" t="str" cm="1">
        <f t="array" ref="L16">IFERROR(_xlfn.IFS($C$11="Ja",(K16*J16),$C$11="Nee",0),"")</f>
        <v/>
      </c>
      <c r="M16" s="109" t="str">
        <f t="shared" ref="M16" si="1">IFERROR(J16+L16,"")</f>
        <v/>
      </c>
      <c r="N16" s="18" t="str">
        <f>IFERROR($C$10,"")</f>
        <v/>
      </c>
      <c r="O16" s="110" t="str">
        <f>IFERROR(M16*N16,"")</f>
        <v/>
      </c>
      <c r="Q16" s="111"/>
    </row>
    <row r="17" spans="2:17" ht="12" customHeight="1" x14ac:dyDescent="0.25">
      <c r="B17" s="201"/>
      <c r="C17" s="203"/>
      <c r="D17" s="204"/>
      <c r="E17" s="317"/>
      <c r="F17" s="318"/>
      <c r="G17" s="23"/>
      <c r="H17" s="22"/>
      <c r="I17" s="11"/>
      <c r="J17" s="107">
        <f t="shared" ref="J17:J35" si="2">G17*I17</f>
        <v>0</v>
      </c>
      <c r="K17" s="18">
        <f t="shared" ref="K17:K35" si="3">$C$12</f>
        <v>0</v>
      </c>
      <c r="L17" s="108" t="str" cm="1">
        <f t="array" ref="L17">IFERROR(_xlfn.IFS($C$11="Ja",(K17*J17),$C$11="Nee",0),"")</f>
        <v/>
      </c>
      <c r="M17" s="109" t="str">
        <f t="shared" ref="M17:M35" si="4">IFERROR(J17+L17,"")</f>
        <v/>
      </c>
      <c r="N17" s="18" t="str">
        <f t="shared" ref="N17:N35" si="5">IFERROR($C$10,"")</f>
        <v/>
      </c>
      <c r="O17" s="110" t="str">
        <f t="shared" ref="O17:O35" si="6">IFERROR(M17*N17,"")</f>
        <v/>
      </c>
      <c r="Q17" s="111"/>
    </row>
    <row r="18" spans="2:17" ht="12" customHeight="1" x14ac:dyDescent="0.25">
      <c r="B18" s="201"/>
      <c r="C18" s="203"/>
      <c r="D18" s="204"/>
      <c r="E18" s="317"/>
      <c r="F18" s="318"/>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5">
      <c r="B19" s="201"/>
      <c r="C19" s="203"/>
      <c r="D19" s="204"/>
      <c r="E19" s="317"/>
      <c r="F19" s="318"/>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5">
      <c r="B20" s="201"/>
      <c r="C20" s="203"/>
      <c r="D20" s="204"/>
      <c r="E20" s="317"/>
      <c r="F20" s="318"/>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5">
      <c r="B21" s="201"/>
      <c r="C21" s="203"/>
      <c r="D21" s="204"/>
      <c r="E21" s="317"/>
      <c r="F21" s="318"/>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5">
      <c r="B22" s="201"/>
      <c r="C22" s="203"/>
      <c r="D22" s="204"/>
      <c r="E22" s="317"/>
      <c r="F22" s="318"/>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5">
      <c r="B23" s="201"/>
      <c r="C23" s="203"/>
      <c r="D23" s="204"/>
      <c r="E23" s="317"/>
      <c r="F23" s="318"/>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5">
      <c r="B24" s="201"/>
      <c r="C24" s="203"/>
      <c r="D24" s="204"/>
      <c r="E24" s="317"/>
      <c r="F24" s="318"/>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5">
      <c r="B25" s="201"/>
      <c r="C25" s="203"/>
      <c r="D25" s="204"/>
      <c r="E25" s="317"/>
      <c r="F25" s="318"/>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5">
      <c r="B26" s="201"/>
      <c r="C26" s="203"/>
      <c r="D26" s="204"/>
      <c r="E26" s="317"/>
      <c r="F26" s="318"/>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5">
      <c r="B27" s="202"/>
      <c r="C27" s="319"/>
      <c r="D27" s="320"/>
      <c r="E27" s="317"/>
      <c r="F27" s="318"/>
      <c r="G27" s="23"/>
      <c r="H27" s="22"/>
      <c r="I27" s="11"/>
      <c r="J27" s="107">
        <f t="shared" si="2"/>
        <v>0</v>
      </c>
      <c r="K27" s="18">
        <f t="shared" si="3"/>
        <v>0</v>
      </c>
      <c r="L27" s="108" t="str" cm="1">
        <f t="array" ref="L27">IFERROR(_xlfn.IFS($C$11="Ja",(K27*J27),$C$11="Nee",0),"")</f>
        <v/>
      </c>
      <c r="M27" s="109" t="str">
        <f t="shared" si="4"/>
        <v/>
      </c>
      <c r="N27" s="18" t="str">
        <f t="shared" si="5"/>
        <v/>
      </c>
      <c r="O27" s="110" t="str">
        <f t="shared" si="6"/>
        <v/>
      </c>
      <c r="Q27" s="111"/>
    </row>
    <row r="28" spans="2:17" ht="12" customHeight="1" x14ac:dyDescent="0.25">
      <c r="B28" s="202"/>
      <c r="C28" s="203"/>
      <c r="D28" s="204"/>
      <c r="E28" s="317"/>
      <c r="F28" s="318"/>
      <c r="G28" s="23"/>
      <c r="H28" s="22"/>
      <c r="I28" s="11"/>
      <c r="J28" s="107">
        <f t="shared" si="2"/>
        <v>0</v>
      </c>
      <c r="K28" s="18">
        <f t="shared" si="3"/>
        <v>0</v>
      </c>
      <c r="L28" s="108" t="str" cm="1">
        <f t="array" ref="L28">IFERROR(_xlfn.IFS($C$11="Ja",(K28*J28),$C$11="Nee",0),"")</f>
        <v/>
      </c>
      <c r="M28" s="109" t="str">
        <f t="shared" si="4"/>
        <v/>
      </c>
      <c r="N28" s="18" t="str">
        <f t="shared" si="5"/>
        <v/>
      </c>
      <c r="O28" s="110" t="str">
        <f t="shared" si="6"/>
        <v/>
      </c>
      <c r="Q28" s="111"/>
    </row>
    <row r="29" spans="2:17" ht="12" customHeight="1" x14ac:dyDescent="0.25">
      <c r="B29" s="202"/>
      <c r="C29" s="203"/>
      <c r="D29" s="204"/>
      <c r="E29" s="317"/>
      <c r="F29" s="318"/>
      <c r="G29" s="23"/>
      <c r="H29" s="22"/>
      <c r="I29" s="11"/>
      <c r="J29" s="107">
        <f t="shared" si="2"/>
        <v>0</v>
      </c>
      <c r="K29" s="18">
        <f t="shared" si="3"/>
        <v>0</v>
      </c>
      <c r="L29" s="108" t="str" cm="1">
        <f t="array" ref="L29">IFERROR(_xlfn.IFS($C$11="Ja",(K29*J29),$C$11="Nee",0),"")</f>
        <v/>
      </c>
      <c r="M29" s="109" t="str">
        <f t="shared" si="4"/>
        <v/>
      </c>
      <c r="N29" s="18" t="str">
        <f t="shared" si="5"/>
        <v/>
      </c>
      <c r="O29" s="110" t="str">
        <f t="shared" si="6"/>
        <v/>
      </c>
      <c r="Q29" s="111"/>
    </row>
    <row r="30" spans="2:17" ht="12" customHeight="1" x14ac:dyDescent="0.25">
      <c r="B30" s="202"/>
      <c r="C30" s="203"/>
      <c r="D30" s="204"/>
      <c r="E30" s="317"/>
      <c r="F30" s="318"/>
      <c r="G30" s="23"/>
      <c r="H30" s="22"/>
      <c r="I30" s="11"/>
      <c r="J30" s="107">
        <f t="shared" si="2"/>
        <v>0</v>
      </c>
      <c r="K30" s="18">
        <f t="shared" si="3"/>
        <v>0</v>
      </c>
      <c r="L30" s="108" t="str" cm="1">
        <f t="array" ref="L30">IFERROR(_xlfn.IFS($C$11="Ja",(K30*J30),$C$11="Nee",0),"")</f>
        <v/>
      </c>
      <c r="M30" s="109" t="str">
        <f t="shared" si="4"/>
        <v/>
      </c>
      <c r="N30" s="18" t="str">
        <f t="shared" si="5"/>
        <v/>
      </c>
      <c r="O30" s="110" t="str">
        <f t="shared" si="6"/>
        <v/>
      </c>
      <c r="Q30" s="111"/>
    </row>
    <row r="31" spans="2:17" ht="12" customHeight="1" x14ac:dyDescent="0.25">
      <c r="B31" s="201"/>
      <c r="C31" s="319"/>
      <c r="D31" s="320"/>
      <c r="E31" s="317"/>
      <c r="F31" s="318"/>
      <c r="G31" s="23"/>
      <c r="H31" s="22"/>
      <c r="I31" s="11"/>
      <c r="J31" s="107">
        <f t="shared" si="2"/>
        <v>0</v>
      </c>
      <c r="K31" s="18">
        <f t="shared" si="3"/>
        <v>0</v>
      </c>
      <c r="L31" s="108" t="str" cm="1">
        <f t="array" ref="L31">IFERROR(_xlfn.IFS($C$11="Ja",(K31*J31),$C$11="Nee",0),"")</f>
        <v/>
      </c>
      <c r="M31" s="109" t="str">
        <f t="shared" si="4"/>
        <v/>
      </c>
      <c r="N31" s="18" t="str">
        <f t="shared" si="5"/>
        <v/>
      </c>
      <c r="O31" s="110" t="str">
        <f t="shared" si="6"/>
        <v/>
      </c>
      <c r="Q31" s="111"/>
    </row>
    <row r="32" spans="2:17" ht="12" customHeight="1" x14ac:dyDescent="0.25">
      <c r="B32" s="202"/>
      <c r="C32" s="319"/>
      <c r="D32" s="320"/>
      <c r="E32" s="317"/>
      <c r="F32" s="318"/>
      <c r="G32" s="23"/>
      <c r="H32" s="22"/>
      <c r="I32" s="11"/>
      <c r="J32" s="107">
        <f t="shared" si="2"/>
        <v>0</v>
      </c>
      <c r="K32" s="18">
        <f t="shared" si="3"/>
        <v>0</v>
      </c>
      <c r="L32" s="108" t="str" cm="1">
        <f t="array" ref="L32">IFERROR(_xlfn.IFS($C$11="Ja",(K32*J32),$C$11="Nee",0),"")</f>
        <v/>
      </c>
      <c r="M32" s="109" t="str">
        <f t="shared" si="4"/>
        <v/>
      </c>
      <c r="N32" s="18" t="str">
        <f t="shared" si="5"/>
        <v/>
      </c>
      <c r="O32" s="110" t="str">
        <f t="shared" si="6"/>
        <v/>
      </c>
      <c r="Q32" s="111"/>
    </row>
    <row r="33" spans="2:17" ht="12" customHeight="1" x14ac:dyDescent="0.25">
      <c r="B33" s="202"/>
      <c r="C33" s="319"/>
      <c r="D33" s="320"/>
      <c r="E33" s="317"/>
      <c r="F33" s="318"/>
      <c r="G33" s="23"/>
      <c r="H33" s="22"/>
      <c r="I33" s="11"/>
      <c r="J33" s="107">
        <f t="shared" si="2"/>
        <v>0</v>
      </c>
      <c r="K33" s="18">
        <f t="shared" si="3"/>
        <v>0</v>
      </c>
      <c r="L33" s="108" t="str" cm="1">
        <f t="array" ref="L33">IFERROR(_xlfn.IFS($C$11="Ja",(K33*J33),$C$11="Nee",0),"")</f>
        <v/>
      </c>
      <c r="M33" s="109" t="str">
        <f t="shared" si="4"/>
        <v/>
      </c>
      <c r="N33" s="18" t="str">
        <f t="shared" si="5"/>
        <v/>
      </c>
      <c r="O33" s="110" t="str">
        <f t="shared" si="6"/>
        <v/>
      </c>
      <c r="Q33" s="111"/>
    </row>
    <row r="34" spans="2:17" ht="12" customHeight="1" x14ac:dyDescent="0.25">
      <c r="B34" s="202"/>
      <c r="C34" s="319"/>
      <c r="D34" s="320"/>
      <c r="E34" s="317"/>
      <c r="F34" s="318"/>
      <c r="G34" s="23"/>
      <c r="H34" s="22"/>
      <c r="I34" s="11"/>
      <c r="J34" s="107">
        <f t="shared" si="2"/>
        <v>0</v>
      </c>
      <c r="K34" s="18">
        <f t="shared" si="3"/>
        <v>0</v>
      </c>
      <c r="L34" s="108" t="str" cm="1">
        <f t="array" ref="L34">IFERROR(_xlfn.IFS($C$11="Ja",(K34*J34),$C$11="Nee",0),"")</f>
        <v/>
      </c>
      <c r="M34" s="109" t="str">
        <f t="shared" si="4"/>
        <v/>
      </c>
      <c r="N34" s="18" t="str">
        <f t="shared" si="5"/>
        <v/>
      </c>
      <c r="O34" s="110" t="str">
        <f t="shared" si="6"/>
        <v/>
      </c>
      <c r="Q34" s="111"/>
    </row>
    <row r="35" spans="2:17" ht="12" customHeight="1" x14ac:dyDescent="0.25">
      <c r="B35" s="5"/>
      <c r="C35" s="319"/>
      <c r="D35" s="320"/>
      <c r="E35" s="317"/>
      <c r="F35" s="318"/>
      <c r="G35" s="23"/>
      <c r="H35" s="22"/>
      <c r="I35" s="11"/>
      <c r="J35" s="107">
        <f t="shared" si="2"/>
        <v>0</v>
      </c>
      <c r="K35" s="18">
        <f t="shared" si="3"/>
        <v>0</v>
      </c>
      <c r="L35" s="108" t="str" cm="1">
        <f t="array" ref="L35">IFERROR(_xlfn.IFS($C$11="Ja",(K35*J35),$C$11="Nee",0),"")</f>
        <v/>
      </c>
      <c r="M35" s="109" t="str">
        <f t="shared" si="4"/>
        <v/>
      </c>
      <c r="N35" s="18" t="str">
        <f t="shared" si="5"/>
        <v/>
      </c>
      <c r="O35" s="110" t="str">
        <f t="shared" si="6"/>
        <v/>
      </c>
      <c r="Q35" s="111"/>
    </row>
    <row r="36" spans="2:17" s="63" customFormat="1" ht="15.95" customHeight="1" thickBot="1" x14ac:dyDescent="0.3">
      <c r="B36" s="259" t="s">
        <v>177</v>
      </c>
      <c r="C36" s="260"/>
      <c r="D36" s="238"/>
      <c r="E36" s="322"/>
      <c r="F36" s="323"/>
      <c r="G36" s="261"/>
      <c r="H36" s="261"/>
      <c r="I36" s="262"/>
      <c r="J36" s="263">
        <f>SUM(J16:J35)</f>
        <v>0</v>
      </c>
      <c r="K36" s="263"/>
      <c r="L36" s="264">
        <f>SUM(L16:L35)</f>
        <v>0</v>
      </c>
      <c r="M36" s="263">
        <f>SUM(M16:M35)</f>
        <v>0</v>
      </c>
      <c r="N36" s="265"/>
      <c r="O36" s="266">
        <f>SUM(O16:O35)</f>
        <v>0</v>
      </c>
      <c r="Q36" s="2"/>
    </row>
    <row r="37" spans="2:17" customFormat="1" ht="12.75" customHeight="1" thickBot="1" x14ac:dyDescent="0.3"/>
    <row r="38" spans="2:17" customFormat="1" ht="15.95" customHeight="1" thickBot="1" x14ac:dyDescent="0.3">
      <c r="B38" s="268" t="s">
        <v>178</v>
      </c>
    </row>
    <row r="39" spans="2:17" ht="26.25" customHeight="1" x14ac:dyDescent="0.2">
      <c r="B39" s="225" t="s">
        <v>167</v>
      </c>
      <c r="C39" s="324" t="s">
        <v>179</v>
      </c>
      <c r="D39" s="328"/>
      <c r="E39" s="228" t="s">
        <v>33</v>
      </c>
      <c r="F39" s="230" t="s">
        <v>180</v>
      </c>
      <c r="G39" s="231" t="s">
        <v>181</v>
      </c>
      <c r="H39" s="250" t="s">
        <v>182</v>
      </c>
      <c r="I39" s="112"/>
      <c r="J39" s="112"/>
      <c r="K39" s="112"/>
      <c r="L39" s="112"/>
      <c r="M39" s="251" t="s">
        <v>183</v>
      </c>
      <c r="N39" s="252" t="s">
        <v>176</v>
      </c>
      <c r="O39" s="253" t="s">
        <v>62</v>
      </c>
      <c r="Q39" s="115"/>
    </row>
    <row r="40" spans="2:17" ht="12" customHeight="1" x14ac:dyDescent="0.25">
      <c r="B40" s="5"/>
      <c r="C40" s="319"/>
      <c r="D40" s="320"/>
      <c r="E40" s="22"/>
      <c r="F40" s="25"/>
      <c r="G40" s="8"/>
      <c r="H40" s="6" t="str">
        <f t="shared" ref="H40:H59" si="7">IFERROR(VLOOKUP(F40,Sel_tarief,2,FALSE),"")</f>
        <v/>
      </c>
      <c r="I40" s="112"/>
      <c r="J40" s="112"/>
      <c r="K40" s="112"/>
      <c r="L40" s="112"/>
      <c r="M40" s="7" t="str">
        <f t="shared" ref="M40" si="8">IFERROR(G40*H40,"")</f>
        <v/>
      </c>
      <c r="N40" s="18" t="str">
        <f t="shared" ref="N40:N59" si="9">IFERROR($C$10,"")</f>
        <v/>
      </c>
      <c r="O40" s="110" t="str">
        <f t="shared" ref="O40" si="10">IFERROR(M40*N40,"")</f>
        <v/>
      </c>
      <c r="Q40" s="111"/>
    </row>
    <row r="41" spans="2:17" ht="12" customHeight="1" x14ac:dyDescent="0.25">
      <c r="B41" s="5"/>
      <c r="C41" s="319"/>
      <c r="D41" s="320"/>
      <c r="E41" s="22"/>
      <c r="F41" s="25"/>
      <c r="G41" s="8"/>
      <c r="H41" s="6" t="str">
        <f t="shared" si="7"/>
        <v/>
      </c>
      <c r="I41" s="112"/>
      <c r="J41" s="112"/>
      <c r="K41" s="112"/>
      <c r="L41" s="112"/>
      <c r="M41" s="7" t="str">
        <f t="shared" ref="M41:M59" si="11">IFERROR(G41*H41,"")</f>
        <v/>
      </c>
      <c r="N41" s="18" t="str">
        <f t="shared" si="9"/>
        <v/>
      </c>
      <c r="O41" s="110" t="str">
        <f t="shared" ref="O41:O59" si="12">IFERROR(M41*N41,"")</f>
        <v/>
      </c>
      <c r="Q41" s="111"/>
    </row>
    <row r="42" spans="2:17" ht="12" customHeight="1" x14ac:dyDescent="0.25">
      <c r="B42" s="5"/>
      <c r="C42" s="319"/>
      <c r="D42" s="320"/>
      <c r="E42" s="22"/>
      <c r="F42" s="25"/>
      <c r="G42" s="8"/>
      <c r="H42" s="6" t="str">
        <f t="shared" si="7"/>
        <v/>
      </c>
      <c r="I42" s="112"/>
      <c r="J42" s="112"/>
      <c r="K42" s="112"/>
      <c r="L42" s="112"/>
      <c r="M42" s="7" t="str">
        <f t="shared" si="11"/>
        <v/>
      </c>
      <c r="N42" s="18" t="str">
        <f t="shared" si="9"/>
        <v/>
      </c>
      <c r="O42" s="110" t="str">
        <f t="shared" si="12"/>
        <v/>
      </c>
      <c r="Q42" s="111"/>
    </row>
    <row r="43" spans="2:17" ht="12" customHeight="1" x14ac:dyDescent="0.25">
      <c r="B43" s="5"/>
      <c r="C43" s="319"/>
      <c r="D43" s="320"/>
      <c r="E43" s="22"/>
      <c r="F43" s="25"/>
      <c r="G43" s="8"/>
      <c r="H43" s="6" t="str">
        <f t="shared" si="7"/>
        <v/>
      </c>
      <c r="I43" s="112"/>
      <c r="J43" s="112"/>
      <c r="K43" s="112"/>
      <c r="L43" s="112"/>
      <c r="M43" s="7" t="str">
        <f t="shared" si="11"/>
        <v/>
      </c>
      <c r="N43" s="18" t="str">
        <f t="shared" si="9"/>
        <v/>
      </c>
      <c r="O43" s="110" t="str">
        <f t="shared" si="12"/>
        <v/>
      </c>
      <c r="Q43" s="111"/>
    </row>
    <row r="44" spans="2:17" ht="12" customHeight="1" x14ac:dyDescent="0.25">
      <c r="B44" s="5"/>
      <c r="C44" s="319"/>
      <c r="D44" s="320"/>
      <c r="E44" s="22"/>
      <c r="F44" s="25"/>
      <c r="G44" s="8"/>
      <c r="H44" s="6" t="str">
        <f t="shared" si="7"/>
        <v/>
      </c>
      <c r="I44" s="112"/>
      <c r="J44" s="112"/>
      <c r="K44" s="112"/>
      <c r="L44" s="112"/>
      <c r="M44" s="7" t="str">
        <f t="shared" si="11"/>
        <v/>
      </c>
      <c r="N44" s="18" t="str">
        <f t="shared" si="9"/>
        <v/>
      </c>
      <c r="O44" s="110" t="str">
        <f t="shared" si="12"/>
        <v/>
      </c>
      <c r="Q44" s="111"/>
    </row>
    <row r="45" spans="2:17" ht="12" customHeight="1" x14ac:dyDescent="0.25">
      <c r="B45" s="5"/>
      <c r="C45" s="319"/>
      <c r="D45" s="320"/>
      <c r="E45" s="22"/>
      <c r="F45" s="25"/>
      <c r="G45" s="8"/>
      <c r="H45" s="6" t="str">
        <f t="shared" si="7"/>
        <v/>
      </c>
      <c r="I45" s="112"/>
      <c r="J45" s="112"/>
      <c r="K45" s="112"/>
      <c r="L45" s="112"/>
      <c r="M45" s="7" t="str">
        <f t="shared" si="11"/>
        <v/>
      </c>
      <c r="N45" s="18" t="str">
        <f t="shared" si="9"/>
        <v/>
      </c>
      <c r="O45" s="110" t="str">
        <f t="shared" si="12"/>
        <v/>
      </c>
      <c r="Q45" s="111"/>
    </row>
    <row r="46" spans="2:17" ht="12" customHeight="1" x14ac:dyDescent="0.25">
      <c r="B46" s="5"/>
      <c r="C46" s="319"/>
      <c r="D46" s="320"/>
      <c r="E46" s="22"/>
      <c r="F46" s="25"/>
      <c r="G46" s="8"/>
      <c r="H46" s="6" t="str">
        <f t="shared" si="7"/>
        <v/>
      </c>
      <c r="I46" s="112"/>
      <c r="J46" s="112"/>
      <c r="K46" s="112"/>
      <c r="L46" s="112"/>
      <c r="M46" s="7" t="str">
        <f t="shared" si="11"/>
        <v/>
      </c>
      <c r="N46" s="18" t="str">
        <f t="shared" si="9"/>
        <v/>
      </c>
      <c r="O46" s="110" t="str">
        <f t="shared" si="12"/>
        <v/>
      </c>
      <c r="Q46" s="111"/>
    </row>
    <row r="47" spans="2:17" ht="12" customHeight="1" x14ac:dyDescent="0.25">
      <c r="B47" s="5"/>
      <c r="C47" s="319"/>
      <c r="D47" s="320"/>
      <c r="E47" s="22"/>
      <c r="F47" s="25"/>
      <c r="G47" s="8"/>
      <c r="H47" s="6" t="str">
        <f t="shared" si="7"/>
        <v/>
      </c>
      <c r="I47" s="112"/>
      <c r="J47" s="112"/>
      <c r="K47" s="112"/>
      <c r="L47" s="112"/>
      <c r="M47" s="7" t="str">
        <f t="shared" si="11"/>
        <v/>
      </c>
      <c r="N47" s="18" t="str">
        <f t="shared" si="9"/>
        <v/>
      </c>
      <c r="O47" s="110" t="str">
        <f t="shared" si="12"/>
        <v/>
      </c>
      <c r="Q47" s="111"/>
    </row>
    <row r="48" spans="2:17" ht="12" customHeight="1" x14ac:dyDescent="0.25">
      <c r="B48" s="5"/>
      <c r="C48" s="319"/>
      <c r="D48" s="320"/>
      <c r="E48" s="22"/>
      <c r="F48" s="25"/>
      <c r="G48" s="8"/>
      <c r="H48" s="6" t="str">
        <f t="shared" si="7"/>
        <v/>
      </c>
      <c r="I48" s="112"/>
      <c r="J48" s="112"/>
      <c r="K48" s="112"/>
      <c r="L48" s="112"/>
      <c r="M48" s="7" t="str">
        <f t="shared" si="11"/>
        <v/>
      </c>
      <c r="N48" s="18" t="str">
        <f t="shared" si="9"/>
        <v/>
      </c>
      <c r="O48" s="110" t="str">
        <f t="shared" si="12"/>
        <v/>
      </c>
      <c r="Q48" s="111"/>
    </row>
    <row r="49" spans="2:17" ht="12" customHeight="1" x14ac:dyDescent="0.25">
      <c r="B49" s="5"/>
      <c r="C49" s="319"/>
      <c r="D49" s="320"/>
      <c r="E49" s="22"/>
      <c r="F49" s="25"/>
      <c r="G49" s="8"/>
      <c r="H49" s="6" t="str">
        <f t="shared" si="7"/>
        <v/>
      </c>
      <c r="I49" s="112"/>
      <c r="J49" s="112"/>
      <c r="K49" s="112"/>
      <c r="L49" s="112"/>
      <c r="M49" s="7" t="str">
        <f t="shared" si="11"/>
        <v/>
      </c>
      <c r="N49" s="18" t="str">
        <f t="shared" si="9"/>
        <v/>
      </c>
      <c r="O49" s="110" t="str">
        <f t="shared" si="12"/>
        <v/>
      </c>
      <c r="Q49" s="111"/>
    </row>
    <row r="50" spans="2:17" ht="12" customHeight="1" x14ac:dyDescent="0.25">
      <c r="B50" s="5"/>
      <c r="C50" s="319"/>
      <c r="D50" s="320"/>
      <c r="E50" s="22"/>
      <c r="F50" s="25"/>
      <c r="G50" s="8"/>
      <c r="H50" s="6" t="str">
        <f t="shared" si="7"/>
        <v/>
      </c>
      <c r="I50" s="112"/>
      <c r="J50" s="112"/>
      <c r="K50" s="112"/>
      <c r="L50" s="112"/>
      <c r="M50" s="7" t="str">
        <f t="shared" si="11"/>
        <v/>
      </c>
      <c r="N50" s="18" t="str">
        <f t="shared" si="9"/>
        <v/>
      </c>
      <c r="O50" s="110" t="str">
        <f t="shared" si="12"/>
        <v/>
      </c>
      <c r="Q50" s="111"/>
    </row>
    <row r="51" spans="2:17" ht="12" customHeight="1" x14ac:dyDescent="0.25">
      <c r="B51" s="5"/>
      <c r="C51" s="319"/>
      <c r="D51" s="320"/>
      <c r="E51" s="22"/>
      <c r="F51" s="25"/>
      <c r="G51" s="8"/>
      <c r="H51" s="6" t="str">
        <f t="shared" si="7"/>
        <v/>
      </c>
      <c r="I51" s="112"/>
      <c r="J51" s="112"/>
      <c r="K51" s="112"/>
      <c r="L51" s="112"/>
      <c r="M51" s="7" t="str">
        <f t="shared" si="11"/>
        <v/>
      </c>
      <c r="N51" s="18" t="str">
        <f t="shared" si="9"/>
        <v/>
      </c>
      <c r="O51" s="110" t="str">
        <f t="shared" si="12"/>
        <v/>
      </c>
      <c r="Q51" s="111"/>
    </row>
    <row r="52" spans="2:17" ht="12" customHeight="1" x14ac:dyDescent="0.25">
      <c r="B52" s="5"/>
      <c r="C52" s="319"/>
      <c r="D52" s="320"/>
      <c r="E52" s="22"/>
      <c r="F52" s="25"/>
      <c r="G52" s="8"/>
      <c r="H52" s="6" t="str">
        <f t="shared" si="7"/>
        <v/>
      </c>
      <c r="I52" s="112"/>
      <c r="J52" s="112"/>
      <c r="K52" s="112"/>
      <c r="L52" s="112"/>
      <c r="M52" s="7" t="str">
        <f t="shared" si="11"/>
        <v/>
      </c>
      <c r="N52" s="18" t="str">
        <f t="shared" si="9"/>
        <v/>
      </c>
      <c r="O52" s="110" t="str">
        <f t="shared" si="12"/>
        <v/>
      </c>
      <c r="Q52" s="111"/>
    </row>
    <row r="53" spans="2:17" ht="12" customHeight="1" x14ac:dyDescent="0.25">
      <c r="B53" s="5"/>
      <c r="C53" s="319"/>
      <c r="D53" s="320"/>
      <c r="E53" s="22"/>
      <c r="F53" s="25"/>
      <c r="G53" s="8"/>
      <c r="H53" s="6" t="str">
        <f t="shared" si="7"/>
        <v/>
      </c>
      <c r="I53" s="112"/>
      <c r="J53" s="112"/>
      <c r="K53" s="112"/>
      <c r="L53" s="112"/>
      <c r="M53" s="7" t="str">
        <f t="shared" si="11"/>
        <v/>
      </c>
      <c r="N53" s="18" t="str">
        <f t="shared" si="9"/>
        <v/>
      </c>
      <c r="O53" s="110" t="str">
        <f t="shared" si="12"/>
        <v/>
      </c>
      <c r="Q53" s="111"/>
    </row>
    <row r="54" spans="2:17" ht="12" customHeight="1" x14ac:dyDescent="0.25">
      <c r="B54" s="5"/>
      <c r="C54" s="319"/>
      <c r="D54" s="320"/>
      <c r="E54" s="22"/>
      <c r="F54" s="25"/>
      <c r="G54" s="8"/>
      <c r="H54" s="6" t="str">
        <f t="shared" si="7"/>
        <v/>
      </c>
      <c r="I54" s="112"/>
      <c r="J54" s="112"/>
      <c r="K54" s="112"/>
      <c r="L54" s="112"/>
      <c r="M54" s="7" t="str">
        <f t="shared" si="11"/>
        <v/>
      </c>
      <c r="N54" s="18" t="str">
        <f t="shared" si="9"/>
        <v/>
      </c>
      <c r="O54" s="110" t="str">
        <f t="shared" si="12"/>
        <v/>
      </c>
      <c r="Q54" s="111"/>
    </row>
    <row r="55" spans="2:17" ht="12" customHeight="1" x14ac:dyDescent="0.25">
      <c r="B55" s="5"/>
      <c r="C55" s="319"/>
      <c r="D55" s="320"/>
      <c r="E55" s="22"/>
      <c r="F55" s="25"/>
      <c r="G55" s="8"/>
      <c r="H55" s="6" t="str">
        <f t="shared" si="7"/>
        <v/>
      </c>
      <c r="I55" s="112"/>
      <c r="J55" s="112"/>
      <c r="K55" s="112"/>
      <c r="L55" s="112"/>
      <c r="M55" s="7" t="str">
        <f t="shared" si="11"/>
        <v/>
      </c>
      <c r="N55" s="18" t="str">
        <f t="shared" si="9"/>
        <v/>
      </c>
      <c r="O55" s="110" t="str">
        <f t="shared" si="12"/>
        <v/>
      </c>
      <c r="Q55" s="111"/>
    </row>
    <row r="56" spans="2:17" ht="12" customHeight="1" x14ac:dyDescent="0.25">
      <c r="B56" s="5"/>
      <c r="C56" s="319"/>
      <c r="D56" s="320"/>
      <c r="E56" s="22"/>
      <c r="F56" s="25"/>
      <c r="G56" s="8"/>
      <c r="H56" s="6" t="str">
        <f t="shared" si="7"/>
        <v/>
      </c>
      <c r="I56" s="112"/>
      <c r="J56" s="112"/>
      <c r="K56" s="112"/>
      <c r="L56" s="112"/>
      <c r="M56" s="7" t="str">
        <f t="shared" si="11"/>
        <v/>
      </c>
      <c r="N56" s="18" t="str">
        <f t="shared" si="9"/>
        <v/>
      </c>
      <c r="O56" s="110" t="str">
        <f t="shared" si="12"/>
        <v/>
      </c>
      <c r="Q56" s="111"/>
    </row>
    <row r="57" spans="2:17" ht="12" customHeight="1" x14ac:dyDescent="0.25">
      <c r="B57" s="5"/>
      <c r="C57" s="319"/>
      <c r="D57" s="320"/>
      <c r="E57" s="22"/>
      <c r="F57" s="25"/>
      <c r="G57" s="8"/>
      <c r="H57" s="6" t="str">
        <f t="shared" si="7"/>
        <v/>
      </c>
      <c r="I57" s="112"/>
      <c r="J57" s="112"/>
      <c r="K57" s="112"/>
      <c r="L57" s="112"/>
      <c r="M57" s="7" t="str">
        <f t="shared" si="11"/>
        <v/>
      </c>
      <c r="N57" s="18" t="str">
        <f t="shared" si="9"/>
        <v/>
      </c>
      <c r="O57" s="110" t="str">
        <f t="shared" si="12"/>
        <v/>
      </c>
      <c r="Q57" s="111"/>
    </row>
    <row r="58" spans="2:17" ht="12" customHeight="1" x14ac:dyDescent="0.25">
      <c r="B58" s="5"/>
      <c r="C58" s="319"/>
      <c r="D58" s="320"/>
      <c r="E58" s="22"/>
      <c r="F58" s="25"/>
      <c r="G58" s="8"/>
      <c r="H58" s="6" t="str">
        <f t="shared" si="7"/>
        <v/>
      </c>
      <c r="I58" s="112"/>
      <c r="J58" s="112"/>
      <c r="K58" s="112"/>
      <c r="L58" s="112"/>
      <c r="M58" s="7" t="str">
        <f t="shared" si="11"/>
        <v/>
      </c>
      <c r="N58" s="18" t="str">
        <f t="shared" si="9"/>
        <v/>
      </c>
      <c r="O58" s="110" t="str">
        <f t="shared" si="12"/>
        <v/>
      </c>
      <c r="Q58" s="111"/>
    </row>
    <row r="59" spans="2:17" ht="12" customHeight="1" x14ac:dyDescent="0.25">
      <c r="B59" s="5"/>
      <c r="C59" s="319"/>
      <c r="D59" s="320"/>
      <c r="E59" s="22"/>
      <c r="F59" s="25"/>
      <c r="G59" s="8"/>
      <c r="H59" s="6" t="str">
        <f t="shared" si="7"/>
        <v/>
      </c>
      <c r="I59" s="112"/>
      <c r="J59" s="112"/>
      <c r="K59" s="112"/>
      <c r="L59" s="112"/>
      <c r="M59" s="7" t="str">
        <f t="shared" si="11"/>
        <v/>
      </c>
      <c r="N59" s="18" t="str">
        <f t="shared" si="9"/>
        <v/>
      </c>
      <c r="O59" s="110" t="str">
        <f t="shared" si="12"/>
        <v/>
      </c>
      <c r="Q59" s="111"/>
    </row>
    <row r="60" spans="2:17" s="63" customFormat="1" ht="15.95" customHeight="1" thickBot="1" x14ac:dyDescent="0.3">
      <c r="B60" s="237" t="s">
        <v>184</v>
      </c>
      <c r="C60" s="326"/>
      <c r="D60" s="327"/>
      <c r="E60" s="238"/>
      <c r="F60" s="261"/>
      <c r="G60" s="261"/>
      <c r="H60" s="269"/>
      <c r="I60" s="112"/>
      <c r="J60" s="112"/>
      <c r="K60" s="112"/>
      <c r="L60" s="112"/>
      <c r="M60" s="249">
        <f>SUM(M40:M59)</f>
        <v>0</v>
      </c>
      <c r="N60" s="244"/>
      <c r="O60" s="245">
        <f>SUM(O40:O59)</f>
        <v>0</v>
      </c>
      <c r="Q60" s="2"/>
    </row>
    <row r="61" spans="2:17" ht="12.75" customHeight="1" thickBot="1" x14ac:dyDescent="0.25">
      <c r="I61" s="100"/>
      <c r="J61" s="100"/>
      <c r="K61" s="99"/>
      <c r="L61" s="99"/>
      <c r="N61" s="101"/>
      <c r="O61" s="99"/>
    </row>
    <row r="62" spans="2:17" ht="26.25" customHeight="1" thickBot="1" x14ac:dyDescent="0.3">
      <c r="B62" s="236" t="s">
        <v>309</v>
      </c>
      <c r="C62"/>
      <c r="D62"/>
      <c r="E62"/>
      <c r="F62"/>
      <c r="G62"/>
      <c r="H62"/>
      <c r="I62"/>
      <c r="J62"/>
      <c r="K62"/>
      <c r="L62"/>
      <c r="M62"/>
      <c r="N62"/>
      <c r="O62"/>
    </row>
    <row r="63" spans="2:17" ht="26.25" customHeight="1" x14ac:dyDescent="0.2">
      <c r="B63" s="225" t="s">
        <v>167</v>
      </c>
      <c r="C63" s="324" t="s">
        <v>185</v>
      </c>
      <c r="D63" s="325" t="s">
        <v>186</v>
      </c>
      <c r="E63" s="229" t="s">
        <v>300</v>
      </c>
      <c r="F63" s="228" t="s">
        <v>292</v>
      </c>
      <c r="G63" s="229" t="s">
        <v>187</v>
      </c>
      <c r="H63" s="232" t="s">
        <v>188</v>
      </c>
      <c r="I63" s="229" t="s">
        <v>189</v>
      </c>
      <c r="J63" s="229" t="s">
        <v>264</v>
      </c>
      <c r="K63" s="226" t="s">
        <v>263</v>
      </c>
      <c r="L63" s="229" t="s">
        <v>289</v>
      </c>
      <c r="M63" s="116" t="s">
        <v>183</v>
      </c>
      <c r="N63" s="113" t="s">
        <v>176</v>
      </c>
      <c r="O63" s="114" t="s">
        <v>62</v>
      </c>
    </row>
    <row r="64" spans="2:17" ht="12.75" customHeight="1" x14ac:dyDescent="0.2">
      <c r="B64" s="5"/>
      <c r="C64" s="319"/>
      <c r="D64" s="321"/>
      <c r="E64" s="205"/>
      <c r="F64" s="33"/>
      <c r="G64" s="34"/>
      <c r="H64" s="35"/>
      <c r="I64" s="35"/>
      <c r="J64" s="36"/>
      <c r="K64" s="36"/>
      <c r="L64" s="37"/>
      <c r="M64" s="32" t="str">
        <f>IFERROR(IF(LEFT(E64,2)="Sp",(H64-I64)*L64,IF(LEFT(E64,2)="Ap",((H64/J64)*K64)*L64,"")),"")</f>
        <v/>
      </c>
      <c r="N64" s="18" t="str">
        <f t="shared" ref="N64:N78" si="13">IFERROR($C$10,"")</f>
        <v/>
      </c>
      <c r="O64" s="110" t="str">
        <f t="shared" ref="O64" si="14">IFERROR(M64*N64,"")</f>
        <v/>
      </c>
    </row>
    <row r="65" spans="2:15" ht="12.75" customHeight="1" x14ac:dyDescent="0.2">
      <c r="B65" s="5"/>
      <c r="C65" s="319"/>
      <c r="D65" s="321"/>
      <c r="E65" s="31"/>
      <c r="F65" s="33"/>
      <c r="G65" s="34"/>
      <c r="H65" s="35"/>
      <c r="I65" s="35"/>
      <c r="J65" s="36"/>
      <c r="K65" s="36"/>
      <c r="L65" s="37"/>
      <c r="M65" s="32" t="str">
        <f t="shared" ref="M65:M78" si="15">IFERROR(IF(LEFT(E65,2)="Sp",(H65-I65)*L65,IF(LEFT(E65,2)="Ap",((H65/J65)*K65)*L65,"")),"")</f>
        <v/>
      </c>
      <c r="N65" s="18" t="str">
        <f t="shared" si="13"/>
        <v/>
      </c>
      <c r="O65" s="110" t="str">
        <f t="shared" ref="O65:O78" si="16">IFERROR(M65*N65,"")</f>
        <v/>
      </c>
    </row>
    <row r="66" spans="2:15" ht="12.75" customHeight="1" x14ac:dyDescent="0.2">
      <c r="B66" s="5"/>
      <c r="C66" s="319"/>
      <c r="D66" s="321"/>
      <c r="E66" s="31"/>
      <c r="F66" s="33"/>
      <c r="G66" s="34"/>
      <c r="H66" s="35"/>
      <c r="I66" s="35"/>
      <c r="J66" s="36"/>
      <c r="K66" s="36"/>
      <c r="L66" s="37"/>
      <c r="M66" s="32" t="str">
        <f t="shared" si="15"/>
        <v/>
      </c>
      <c r="N66" s="18" t="str">
        <f t="shared" si="13"/>
        <v/>
      </c>
      <c r="O66" s="110" t="str">
        <f t="shared" si="16"/>
        <v/>
      </c>
    </row>
    <row r="67" spans="2:15" ht="12.75" customHeight="1" x14ac:dyDescent="0.2">
      <c r="B67" s="5"/>
      <c r="C67" s="319"/>
      <c r="D67" s="321"/>
      <c r="E67" s="31"/>
      <c r="F67" s="33"/>
      <c r="G67" s="34"/>
      <c r="H67" s="35"/>
      <c r="I67" s="35"/>
      <c r="J67" s="36"/>
      <c r="K67" s="36"/>
      <c r="L67" s="37"/>
      <c r="M67" s="32" t="str">
        <f t="shared" si="15"/>
        <v/>
      </c>
      <c r="N67" s="18" t="str">
        <f t="shared" si="13"/>
        <v/>
      </c>
      <c r="O67" s="110" t="str">
        <f t="shared" si="16"/>
        <v/>
      </c>
    </row>
    <row r="68" spans="2:15" ht="12.75" customHeight="1" x14ac:dyDescent="0.2">
      <c r="B68" s="5"/>
      <c r="C68" s="319"/>
      <c r="D68" s="321"/>
      <c r="E68" s="31"/>
      <c r="F68" s="33"/>
      <c r="G68" s="34"/>
      <c r="H68" s="35"/>
      <c r="I68" s="35"/>
      <c r="J68" s="36"/>
      <c r="K68" s="36"/>
      <c r="L68" s="37"/>
      <c r="M68" s="32" t="str">
        <f t="shared" si="15"/>
        <v/>
      </c>
      <c r="N68" s="18" t="str">
        <f t="shared" si="13"/>
        <v/>
      </c>
      <c r="O68" s="110" t="str">
        <f t="shared" si="16"/>
        <v/>
      </c>
    </row>
    <row r="69" spans="2:15" ht="12.75" customHeight="1" x14ac:dyDescent="0.2">
      <c r="B69" s="5"/>
      <c r="C69" s="319"/>
      <c r="D69" s="321"/>
      <c r="E69" s="31"/>
      <c r="F69" s="33"/>
      <c r="G69" s="34"/>
      <c r="H69" s="35"/>
      <c r="I69" s="35"/>
      <c r="J69" s="36"/>
      <c r="K69" s="36"/>
      <c r="L69" s="37"/>
      <c r="M69" s="32" t="str">
        <f t="shared" si="15"/>
        <v/>
      </c>
      <c r="N69" s="18" t="str">
        <f t="shared" si="13"/>
        <v/>
      </c>
      <c r="O69" s="110" t="str">
        <f t="shared" si="16"/>
        <v/>
      </c>
    </row>
    <row r="70" spans="2:15" ht="12.75" customHeight="1" x14ac:dyDescent="0.2">
      <c r="B70" s="5"/>
      <c r="C70" s="319"/>
      <c r="D70" s="321"/>
      <c r="E70" s="31"/>
      <c r="F70" s="33"/>
      <c r="G70" s="34"/>
      <c r="H70" s="35"/>
      <c r="I70" s="35"/>
      <c r="J70" s="36"/>
      <c r="K70" s="36"/>
      <c r="L70" s="37"/>
      <c r="M70" s="32" t="str">
        <f t="shared" si="15"/>
        <v/>
      </c>
      <c r="N70" s="18" t="str">
        <f t="shared" si="13"/>
        <v/>
      </c>
      <c r="O70" s="110" t="str">
        <f t="shared" si="16"/>
        <v/>
      </c>
    </row>
    <row r="71" spans="2:15" ht="12.75" customHeight="1" x14ac:dyDescent="0.2">
      <c r="B71" s="5"/>
      <c r="C71" s="319"/>
      <c r="D71" s="321"/>
      <c r="E71" s="31"/>
      <c r="F71" s="33"/>
      <c r="G71" s="34"/>
      <c r="H71" s="35"/>
      <c r="I71" s="35"/>
      <c r="J71" s="36"/>
      <c r="K71" s="36"/>
      <c r="L71" s="37"/>
      <c r="M71" s="32" t="str">
        <f t="shared" si="15"/>
        <v/>
      </c>
      <c r="N71" s="18" t="str">
        <f t="shared" si="13"/>
        <v/>
      </c>
      <c r="O71" s="110" t="str">
        <f t="shared" si="16"/>
        <v/>
      </c>
    </row>
    <row r="72" spans="2:15" ht="12.75" customHeight="1" x14ac:dyDescent="0.2">
      <c r="B72" s="5"/>
      <c r="C72" s="319"/>
      <c r="D72" s="321"/>
      <c r="E72" s="31"/>
      <c r="F72" s="33"/>
      <c r="G72" s="34"/>
      <c r="H72" s="35"/>
      <c r="I72" s="35"/>
      <c r="J72" s="36"/>
      <c r="K72" s="36"/>
      <c r="L72" s="37"/>
      <c r="M72" s="32" t="str">
        <f t="shared" si="15"/>
        <v/>
      </c>
      <c r="N72" s="18" t="str">
        <f t="shared" si="13"/>
        <v/>
      </c>
      <c r="O72" s="110" t="str">
        <f t="shared" si="16"/>
        <v/>
      </c>
    </row>
    <row r="73" spans="2:15" ht="12.75" customHeight="1" x14ac:dyDescent="0.2">
      <c r="B73" s="5"/>
      <c r="C73" s="319"/>
      <c r="D73" s="321"/>
      <c r="E73" s="31"/>
      <c r="F73" s="33"/>
      <c r="G73" s="34"/>
      <c r="H73" s="35"/>
      <c r="I73" s="35"/>
      <c r="J73" s="36"/>
      <c r="K73" s="36"/>
      <c r="L73" s="37"/>
      <c r="M73" s="32" t="str">
        <f t="shared" si="15"/>
        <v/>
      </c>
      <c r="N73" s="18" t="str">
        <f t="shared" si="13"/>
        <v/>
      </c>
      <c r="O73" s="110" t="str">
        <f t="shared" si="16"/>
        <v/>
      </c>
    </row>
    <row r="74" spans="2:15" ht="12.75" customHeight="1" x14ac:dyDescent="0.2">
      <c r="B74" s="5"/>
      <c r="C74" s="319"/>
      <c r="D74" s="321"/>
      <c r="E74" s="31"/>
      <c r="F74" s="33"/>
      <c r="G74" s="34"/>
      <c r="H74" s="35"/>
      <c r="I74" s="35"/>
      <c r="J74" s="36"/>
      <c r="K74" s="36"/>
      <c r="L74" s="37"/>
      <c r="M74" s="32" t="str">
        <f t="shared" si="15"/>
        <v/>
      </c>
      <c r="N74" s="18" t="str">
        <f t="shared" si="13"/>
        <v/>
      </c>
      <c r="O74" s="110" t="str">
        <f t="shared" si="16"/>
        <v/>
      </c>
    </row>
    <row r="75" spans="2:15" ht="12.75" customHeight="1" x14ac:dyDescent="0.2">
      <c r="B75" s="5"/>
      <c r="C75" s="319"/>
      <c r="D75" s="321"/>
      <c r="E75" s="31"/>
      <c r="F75" s="33"/>
      <c r="G75" s="34"/>
      <c r="H75" s="35"/>
      <c r="I75" s="35"/>
      <c r="J75" s="36"/>
      <c r="K75" s="36"/>
      <c r="L75" s="37"/>
      <c r="M75" s="32" t="str">
        <f t="shared" si="15"/>
        <v/>
      </c>
      <c r="N75" s="18" t="str">
        <f t="shared" si="13"/>
        <v/>
      </c>
      <c r="O75" s="110" t="str">
        <f t="shared" si="16"/>
        <v/>
      </c>
    </row>
    <row r="76" spans="2:15" ht="12.75" customHeight="1" x14ac:dyDescent="0.2">
      <c r="B76" s="5"/>
      <c r="C76" s="319"/>
      <c r="D76" s="321"/>
      <c r="E76" s="31"/>
      <c r="F76" s="33"/>
      <c r="G76" s="34"/>
      <c r="H76" s="35"/>
      <c r="I76" s="35"/>
      <c r="J76" s="36"/>
      <c r="K76" s="36"/>
      <c r="L76" s="37"/>
      <c r="M76" s="32" t="str">
        <f t="shared" si="15"/>
        <v/>
      </c>
      <c r="N76" s="18" t="str">
        <f t="shared" si="13"/>
        <v/>
      </c>
      <c r="O76" s="110" t="str">
        <f t="shared" si="16"/>
        <v/>
      </c>
    </row>
    <row r="77" spans="2:15" ht="12.75" customHeight="1" x14ac:dyDescent="0.2">
      <c r="B77" s="5"/>
      <c r="C77" s="319"/>
      <c r="D77" s="321"/>
      <c r="E77" s="31"/>
      <c r="F77" s="33"/>
      <c r="G77" s="34"/>
      <c r="H77" s="35"/>
      <c r="I77" s="35"/>
      <c r="J77" s="36"/>
      <c r="K77" s="36"/>
      <c r="L77" s="37"/>
      <c r="M77" s="32" t="str">
        <f t="shared" si="15"/>
        <v/>
      </c>
      <c r="N77" s="18" t="str">
        <f t="shared" si="13"/>
        <v/>
      </c>
      <c r="O77" s="110" t="str">
        <f t="shared" si="16"/>
        <v/>
      </c>
    </row>
    <row r="78" spans="2:15" ht="12.75" customHeight="1" x14ac:dyDescent="0.2">
      <c r="B78" s="5"/>
      <c r="C78" s="319"/>
      <c r="D78" s="321"/>
      <c r="E78" s="31"/>
      <c r="F78" s="33"/>
      <c r="G78" s="34"/>
      <c r="H78" s="35"/>
      <c r="I78" s="35"/>
      <c r="J78" s="36"/>
      <c r="K78" s="36"/>
      <c r="L78" s="37"/>
      <c r="M78" s="32" t="str">
        <f t="shared" si="15"/>
        <v/>
      </c>
      <c r="N78" s="18" t="str">
        <f t="shared" si="13"/>
        <v/>
      </c>
      <c r="O78" s="110" t="str">
        <f t="shared" si="16"/>
        <v/>
      </c>
    </row>
    <row r="79" spans="2:15" ht="15.95" customHeight="1" thickBot="1" x14ac:dyDescent="0.25">
      <c r="B79" s="237" t="s">
        <v>184</v>
      </c>
      <c r="C79" s="326"/>
      <c r="D79" s="326"/>
      <c r="E79" s="239"/>
      <c r="F79" s="238"/>
      <c r="G79" s="239"/>
      <c r="H79" s="240"/>
      <c r="I79" s="240"/>
      <c r="J79" s="240"/>
      <c r="K79" s="241"/>
      <c r="L79" s="242"/>
      <c r="M79" s="243">
        <f>SUM(M64:M78)</f>
        <v>0</v>
      </c>
      <c r="N79" s="244"/>
      <c r="O79" s="245">
        <f>SUM(O64:O78)</f>
        <v>0</v>
      </c>
    </row>
    <row r="80" spans="2:15" ht="12.75" customHeight="1" thickBot="1" x14ac:dyDescent="0.25">
      <c r="I80" s="100"/>
      <c r="J80" s="100"/>
      <c r="K80" s="100"/>
      <c r="L80" s="100"/>
      <c r="M80" s="117"/>
      <c r="N80" s="118"/>
      <c r="O80" s="119"/>
    </row>
    <row r="81" spans="2:18" s="120" customFormat="1" ht="15.75" thickBot="1" x14ac:dyDescent="0.3">
      <c r="B81" s="99"/>
      <c r="C81" s="99"/>
      <c r="D81" s="99"/>
      <c r="E81" s="99"/>
      <c r="F81" s="99"/>
      <c r="G81" s="99"/>
      <c r="H81" s="99"/>
      <c r="I81" s="99"/>
      <c r="J81"/>
      <c r="K81"/>
      <c r="L81"/>
      <c r="M81" s="246">
        <f>M36+M60+M79</f>
        <v>0</v>
      </c>
      <c r="N81" s="247"/>
      <c r="O81" s="248">
        <f>O36+O60+O79</f>
        <v>0</v>
      </c>
      <c r="Q81" s="121"/>
      <c r="R81" s="121"/>
    </row>
    <row r="82" spans="2:18" ht="15.75" thickBot="1" x14ac:dyDescent="0.3">
      <c r="C82" s="340" t="s">
        <v>302</v>
      </c>
      <c r="D82" s="341"/>
    </row>
    <row r="83" spans="2:18" ht="140.25" customHeight="1" x14ac:dyDescent="0.2">
      <c r="C83" s="335" t="s">
        <v>301</v>
      </c>
      <c r="D83" s="336"/>
      <c r="E83" s="233" t="s">
        <v>293</v>
      </c>
      <c r="F83" s="233" t="s">
        <v>294</v>
      </c>
      <c r="G83" s="329" t="s">
        <v>296</v>
      </c>
      <c r="H83" s="330"/>
      <c r="I83" s="330"/>
      <c r="J83" s="329" t="s">
        <v>299</v>
      </c>
      <c r="K83" s="330"/>
      <c r="L83" s="331"/>
      <c r="N83" s="122"/>
    </row>
    <row r="84" spans="2:18" ht="143.25" customHeight="1" thickBot="1" x14ac:dyDescent="0.25">
      <c r="C84" s="337"/>
      <c r="D84" s="338"/>
      <c r="E84" s="234" t="s">
        <v>295</v>
      </c>
      <c r="F84" s="235" t="s">
        <v>298</v>
      </c>
      <c r="G84" s="339" t="s">
        <v>310</v>
      </c>
      <c r="H84" s="333"/>
      <c r="I84" s="333"/>
      <c r="J84" s="332" t="s">
        <v>297</v>
      </c>
      <c r="K84" s="333"/>
      <c r="L84" s="334"/>
    </row>
  </sheetData>
  <sheetProtection selectLockedCells="1"/>
  <mergeCells count="91">
    <mergeCell ref="H3:H6"/>
    <mergeCell ref="I3:J3"/>
    <mergeCell ref="I4:J4"/>
    <mergeCell ref="I5:J5"/>
    <mergeCell ref="I6:J6"/>
    <mergeCell ref="E17:F17"/>
    <mergeCell ref="E18:F18"/>
    <mergeCell ref="C5:D5"/>
    <mergeCell ref="C6:D6"/>
    <mergeCell ref="C82:D82"/>
    <mergeCell ref="C11:D11"/>
    <mergeCell ref="E15:F15"/>
    <mergeCell ref="E16:F16"/>
    <mergeCell ref="C76:D76"/>
    <mergeCell ref="C77:D77"/>
    <mergeCell ref="C78:D78"/>
    <mergeCell ref="C79:D79"/>
    <mergeCell ref="C63:D63"/>
    <mergeCell ref="C64:D64"/>
    <mergeCell ref="C65:D65"/>
    <mergeCell ref="C71:D71"/>
    <mergeCell ref="C83:D84"/>
    <mergeCell ref="G83:I83"/>
    <mergeCell ref="J83:L83"/>
    <mergeCell ref="G84:I84"/>
    <mergeCell ref="J84:L84"/>
    <mergeCell ref="C3:D3"/>
    <mergeCell ref="C7:D7"/>
    <mergeCell ref="C8:D8"/>
    <mergeCell ref="C9:D9"/>
    <mergeCell ref="C10:D10"/>
    <mergeCell ref="C72:D72"/>
    <mergeCell ref="C73:D73"/>
    <mergeCell ref="C66:D66"/>
    <mergeCell ref="C67:D67"/>
    <mergeCell ref="C68:D68"/>
    <mergeCell ref="C69:D69"/>
    <mergeCell ref="C70:D70"/>
    <mergeCell ref="C60:D60"/>
    <mergeCell ref="E7:E9"/>
    <mergeCell ref="E11:E12"/>
    <mergeCell ref="C74:D74"/>
    <mergeCell ref="C75:D75"/>
    <mergeCell ref="C53:D53"/>
    <mergeCell ref="C56:D56"/>
    <mergeCell ref="C57:D57"/>
    <mergeCell ref="C58:D58"/>
    <mergeCell ref="C59:D59"/>
    <mergeCell ref="C55:D55"/>
    <mergeCell ref="C54:D54"/>
    <mergeCell ref="C15:D15"/>
    <mergeCell ref="C16:D16"/>
    <mergeCell ref="C27:D27"/>
    <mergeCell ref="C41:D41"/>
    <mergeCell ref="C52:D52"/>
    <mergeCell ref="C12:D12"/>
    <mergeCell ref="C32:D32"/>
    <mergeCell ref="C33:D33"/>
    <mergeCell ref="C34:D34"/>
    <mergeCell ref="C35:D35"/>
    <mergeCell ref="C51:D51"/>
    <mergeCell ref="E24:F24"/>
    <mergeCell ref="E25:F25"/>
    <mergeCell ref="E26:F26"/>
    <mergeCell ref="C42:D42"/>
    <mergeCell ref="C43:D43"/>
    <mergeCell ref="E32:F32"/>
    <mergeCell ref="E33:F33"/>
    <mergeCell ref="E34:F34"/>
    <mergeCell ref="E35:F35"/>
    <mergeCell ref="E36:F36"/>
    <mergeCell ref="C31:D31"/>
    <mergeCell ref="C39:D39"/>
    <mergeCell ref="C40:D40"/>
    <mergeCell ref="E30:F30"/>
    <mergeCell ref="E31:F31"/>
    <mergeCell ref="E27:F27"/>
    <mergeCell ref="E19:F19"/>
    <mergeCell ref="E20:F20"/>
    <mergeCell ref="E21:F21"/>
    <mergeCell ref="E22:F22"/>
    <mergeCell ref="E23:F23"/>
    <mergeCell ref="E28:F28"/>
    <mergeCell ref="E29:F29"/>
    <mergeCell ref="C48:D48"/>
    <mergeCell ref="C49:D49"/>
    <mergeCell ref="C50:D50"/>
    <mergeCell ref="C44:D44"/>
    <mergeCell ref="C45:D45"/>
    <mergeCell ref="C46:D46"/>
    <mergeCell ref="C47:D47"/>
  </mergeCells>
  <dataValidations count="1">
    <dataValidation type="list" allowBlank="1" showInputMessage="1" showErrorMessage="1" sqref="E64:E78" xr:uid="{BAE4961E-FEEA-8C40-B97A-3705D254F599}">
      <formula1>Gebruik_app</formula1>
    </dataValidation>
  </dataValidations>
  <hyperlinks>
    <hyperlink ref="E7:E9" r:id="rId1" display="Voor het bepalen van de juiste omvang van de onderneming. Zie MKB-toets van RVO." xr:uid="{1C2A4415-7763-4AFD-A77B-913245121E0E}"/>
  </hyperlinks>
  <pageMargins left="0.7" right="0.7" top="0.75" bottom="0.75" header="0.3" footer="0.3"/>
  <pageSetup paperSize="9" orientation="portrait" horizontalDpi="4294967293" r:id="rId2"/>
  <ignoredErrors>
    <ignoredError sqref="C7 C8:D9 D10"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F250A5C5-5524-4414-9336-81E62DCF4CC0}">
          <x14:formula1>
            <xm:f>INDIRECT('Niet aan komen'!$M$5)</xm:f>
          </x14:formula1>
          <xm:sqref>C6:D6</xm:sqref>
        </x14:dataValidation>
        <x14:dataValidation type="list" allowBlank="1" showInputMessage="1" showErrorMessage="1" xr:uid="{F461B7D5-5E44-EF46-A349-3CC524789DB0}">
          <x14:formula1>
            <xm:f>'Niet aan komen'!$F$24:$F$31</xm:f>
          </x14:formula1>
          <xm:sqref>H16:H35</xm:sqref>
        </x14:dataValidation>
        <x14:dataValidation type="list" allowBlank="1" showInputMessage="1" showErrorMessage="1" xr:uid="{11DBDF73-88C1-4A73-AFAB-EA16B6D42FD5}">
          <x14:formula1>
            <xm:f>'Niet aan komen'!$C$24:$C$25</xm:f>
          </x14:formula1>
          <xm:sqref>C11:D11</xm:sqref>
        </x14:dataValidation>
        <x14:dataValidation type="list" allowBlank="1" showInputMessage="1" showErrorMessage="1" xr:uid="{D5220248-A475-4DF4-956E-9840BD113029}">
          <x14:formula1>
            <xm:f>'Niet aan komen'!$C$16:$C$20</xm:f>
          </x14:formula1>
          <xm:sqref>C12:D12</xm:sqref>
        </x14:dataValidation>
        <x14:dataValidation type="list" allowBlank="1" showInputMessage="1" showErrorMessage="1" xr:uid="{3DC09BFF-2BB8-C249-B5BC-13C467BCE77B}">
          <x14:formula1>
            <xm:f>'Niet aan komen'!$B$16:$B$23</xm:f>
          </x14:formula1>
          <xm:sqref>E16:E35</xm:sqref>
        </x14:dataValidation>
        <x14:dataValidation type="list" allowBlank="1" showInputMessage="1" showErrorMessage="1" xr:uid="{D7AC7005-2113-5445-911F-551ECB0EDB6D}">
          <x14:formula1>
            <xm:f>'Niet aan komen'!$B$16:$B$18</xm:f>
          </x14:formula1>
          <xm:sqref>E40:E59</xm:sqref>
        </x14:dataValidation>
        <x14:dataValidation type="list" allowBlank="1" showInputMessage="1" showErrorMessage="1" xr:uid="{3BF7C618-5234-4B86-9248-DF465F3F97EF}">
          <x14:formula1>
            <xm:f>'Niet aan komen'!$B$5:$B$12</xm:f>
          </x14:formula1>
          <xm:sqref>F40:F59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1677-7439-4F23-A7CA-13B18626F897}">
  <dimension ref="B1:T84"/>
  <sheetViews>
    <sheetView showGridLines="0" zoomScaleNormal="100" workbookViewId="0">
      <selection activeCell="C5" sqref="C5:D5"/>
    </sheetView>
  </sheetViews>
  <sheetFormatPr defaultColWidth="9.140625" defaultRowHeight="12" x14ac:dyDescent="0.2"/>
  <cols>
    <col min="1" max="1" width="5.85546875" style="99" customWidth="1"/>
    <col min="2" max="2" width="57.28515625" style="99" customWidth="1"/>
    <col min="3" max="3" width="32.7109375" style="99" customWidth="1"/>
    <col min="4" max="4" width="34.7109375" style="99" customWidth="1"/>
    <col min="5" max="5" width="37" style="99" customWidth="1"/>
    <col min="6" max="6" width="52.7109375" style="99" bestFit="1" customWidth="1"/>
    <col min="7" max="10" width="17.7109375" style="99" customWidth="1"/>
    <col min="11" max="11" width="34.85546875" style="124" bestFit="1" customWidth="1"/>
    <col min="12" max="12" width="15.85546875" style="124" customWidth="1"/>
    <col min="13" max="13" width="15.85546875" style="99" customWidth="1"/>
    <col min="14" max="14" width="17.85546875" style="99" customWidth="1"/>
    <col min="15" max="15" width="15.85546875" style="123" customWidth="1"/>
    <col min="16" max="16" width="12.85546875" style="99" customWidth="1"/>
    <col min="17" max="17" width="4" style="99" customWidth="1"/>
    <col min="18" max="16384" width="9.140625" style="99"/>
  </cols>
  <sheetData>
    <row r="1" spans="2:20" ht="32.25" customHeight="1" x14ac:dyDescent="0.2">
      <c r="B1" s="207" t="s">
        <v>197</v>
      </c>
      <c r="C1" s="206"/>
      <c r="D1" s="206"/>
      <c r="E1" s="206"/>
      <c r="F1" s="206"/>
      <c r="G1" s="206"/>
      <c r="H1" s="206"/>
      <c r="I1" s="206"/>
      <c r="J1" s="206"/>
      <c r="K1" s="208"/>
      <c r="L1" s="208"/>
      <c r="M1" s="206"/>
      <c r="N1" s="206"/>
      <c r="O1" s="209"/>
    </row>
    <row r="2" spans="2:20" customFormat="1" ht="12.75" customHeight="1" x14ac:dyDescent="0.25">
      <c r="B2" s="210"/>
      <c r="C2" s="211"/>
      <c r="D2" s="211"/>
      <c r="E2" s="211"/>
      <c r="F2" s="211"/>
      <c r="G2" s="211"/>
      <c r="H2" s="211"/>
      <c r="I2" s="211"/>
      <c r="J2" s="211"/>
      <c r="K2" s="211"/>
      <c r="L2" s="211"/>
      <c r="M2" s="211"/>
      <c r="N2" s="211"/>
      <c r="O2" s="212"/>
    </row>
    <row r="3" spans="2:20" ht="15" customHeight="1" x14ac:dyDescent="0.2">
      <c r="B3" s="104" t="s">
        <v>151</v>
      </c>
      <c r="C3" s="342" t="s">
        <v>152</v>
      </c>
      <c r="D3" s="343"/>
      <c r="E3" s="302" t="s">
        <v>153</v>
      </c>
      <c r="F3" s="213"/>
      <c r="G3" s="213"/>
      <c r="H3" s="346"/>
      <c r="I3" s="347" t="s">
        <v>317</v>
      </c>
      <c r="J3" s="347"/>
      <c r="K3" s="214"/>
      <c r="L3" s="214"/>
      <c r="M3" s="214"/>
      <c r="N3" s="214"/>
      <c r="O3" s="215"/>
      <c r="P3" s="102"/>
      <c r="Q3" s="102"/>
    </row>
    <row r="4" spans="2:20" ht="15" customHeight="1" x14ac:dyDescent="0.2">
      <c r="B4" s="103" t="s">
        <v>154</v>
      </c>
      <c r="C4" s="270" t="s">
        <v>155</v>
      </c>
      <c r="D4" s="21">
        <f>'1. Begroting penvoerder'!D4</f>
        <v>0</v>
      </c>
      <c r="E4" s="303"/>
      <c r="F4" s="213"/>
      <c r="G4" s="213"/>
      <c r="H4" s="346"/>
      <c r="I4" s="348" t="s">
        <v>318</v>
      </c>
      <c r="J4" s="348"/>
      <c r="K4" s="214"/>
      <c r="L4" s="214"/>
      <c r="M4" s="214"/>
      <c r="N4" s="214"/>
      <c r="O4" s="215"/>
      <c r="P4" s="102"/>
      <c r="Q4" s="102"/>
    </row>
    <row r="5" spans="2:20" ht="15" customHeight="1" x14ac:dyDescent="0.25">
      <c r="B5" s="104" t="s">
        <v>191</v>
      </c>
      <c r="C5" s="344"/>
      <c r="D5" s="345"/>
      <c r="E5" s="304"/>
      <c r="F5" s="213"/>
      <c r="G5" s="213"/>
      <c r="H5" s="346"/>
      <c r="I5" s="349" t="s">
        <v>319</v>
      </c>
      <c r="J5" s="349"/>
      <c r="K5" s="214"/>
      <c r="L5" s="214"/>
      <c r="M5" s="214"/>
      <c r="N5" s="214"/>
      <c r="O5" s="215"/>
      <c r="P5" s="102"/>
      <c r="Q5" s="102"/>
    </row>
    <row r="6" spans="2:20" ht="15" customHeight="1" x14ac:dyDescent="0.2">
      <c r="B6" s="104" t="s">
        <v>158</v>
      </c>
      <c r="C6" s="351"/>
      <c r="D6" s="352"/>
      <c r="E6" s="303" t="s">
        <v>156</v>
      </c>
      <c r="F6" s="213"/>
      <c r="G6" s="213"/>
      <c r="H6" s="346"/>
      <c r="I6" s="350" t="s">
        <v>320</v>
      </c>
      <c r="J6" s="350"/>
      <c r="K6" s="214"/>
      <c r="L6" s="214"/>
      <c r="M6" s="214"/>
      <c r="N6" s="214"/>
      <c r="O6" s="215"/>
      <c r="P6" s="102"/>
      <c r="Q6" s="102"/>
    </row>
    <row r="7" spans="2:20" ht="15" customHeight="1" x14ac:dyDescent="0.2">
      <c r="B7" s="104" t="s">
        <v>159</v>
      </c>
      <c r="C7" s="360">
        <f>'1. Begroting penvoerder'!C7</f>
        <v>0</v>
      </c>
      <c r="D7" s="361"/>
      <c r="E7" s="353" t="s">
        <v>160</v>
      </c>
      <c r="F7" s="213"/>
      <c r="G7" s="213"/>
      <c r="H7" s="216"/>
      <c r="I7" s="216"/>
      <c r="J7" s="216"/>
      <c r="K7" s="217"/>
      <c r="L7" s="217"/>
      <c r="M7" s="217"/>
      <c r="N7" s="217"/>
      <c r="O7" s="218"/>
      <c r="P7" s="105"/>
      <c r="Q7" s="105"/>
    </row>
    <row r="8" spans="2:20" ht="15" customHeight="1" x14ac:dyDescent="0.2">
      <c r="B8" s="104" t="s">
        <v>161</v>
      </c>
      <c r="C8" s="362">
        <f>'1. Begroting penvoerder'!C8</f>
        <v>0</v>
      </c>
      <c r="D8" s="363"/>
      <c r="E8" s="354"/>
      <c r="F8" s="219"/>
      <c r="G8" s="219"/>
      <c r="H8" s="216"/>
      <c r="I8" s="216"/>
      <c r="J8" s="216"/>
      <c r="K8" s="217"/>
      <c r="L8" s="217"/>
      <c r="M8" s="217"/>
      <c r="N8" s="217"/>
      <c r="O8" s="218"/>
      <c r="P8" s="105"/>
      <c r="Q8" s="105"/>
    </row>
    <row r="9" spans="2:20" ht="15" customHeight="1" x14ac:dyDescent="0.2">
      <c r="B9" s="104" t="s">
        <v>162</v>
      </c>
      <c r="C9" s="362">
        <f>'1. Begroting penvoerder'!C9</f>
        <v>0</v>
      </c>
      <c r="D9" s="363"/>
      <c r="E9" s="355"/>
      <c r="F9" s="219"/>
      <c r="G9" s="219"/>
      <c r="H9" s="216"/>
      <c r="I9" s="216"/>
      <c r="J9" s="216"/>
      <c r="K9" s="217"/>
      <c r="L9" s="217"/>
      <c r="M9" s="217"/>
      <c r="N9" s="217"/>
      <c r="O9" s="218"/>
      <c r="P9" s="105"/>
      <c r="Q9" s="105"/>
    </row>
    <row r="10" spans="2:20" ht="15" customHeight="1" x14ac:dyDescent="0.2">
      <c r="B10" s="106" t="s">
        <v>163</v>
      </c>
      <c r="C10" s="364" t="str">
        <f>_xlfn.IFNA('Niet aan komen'!P9,"")</f>
        <v/>
      </c>
      <c r="D10" s="365"/>
      <c r="E10" s="305"/>
      <c r="F10" s="220"/>
      <c r="G10" s="220"/>
      <c r="H10" s="216"/>
      <c r="I10" s="216"/>
      <c r="J10" s="216"/>
      <c r="K10" s="217"/>
      <c r="L10" s="217"/>
      <c r="M10" s="217"/>
      <c r="N10" s="217"/>
      <c r="O10" s="218"/>
      <c r="P10" s="105"/>
      <c r="Q10" s="105"/>
    </row>
    <row r="11" spans="2:20" ht="15" customHeight="1" x14ac:dyDescent="0.2">
      <c r="B11" s="61" t="s">
        <v>164</v>
      </c>
      <c r="C11" s="366"/>
      <c r="D11" s="367"/>
      <c r="E11" s="356" t="s">
        <v>156</v>
      </c>
      <c r="F11" s="220"/>
      <c r="G11" s="220"/>
      <c r="H11" s="216"/>
      <c r="I11" s="216"/>
      <c r="J11" s="216"/>
      <c r="K11" s="217"/>
      <c r="L11" s="217"/>
      <c r="M11" s="217"/>
      <c r="N11" s="217"/>
      <c r="O11" s="218"/>
      <c r="P11" s="105"/>
      <c r="Q11" s="105"/>
    </row>
    <row r="12" spans="2:20" ht="15" customHeight="1" thickBot="1" x14ac:dyDescent="0.25">
      <c r="B12" s="62" t="s">
        <v>165</v>
      </c>
      <c r="C12" s="358"/>
      <c r="D12" s="359"/>
      <c r="E12" s="357"/>
      <c r="F12" s="221"/>
      <c r="G12" s="221"/>
      <c r="H12" s="222"/>
      <c r="I12" s="222"/>
      <c r="J12" s="222"/>
      <c r="K12" s="223"/>
      <c r="L12" s="223"/>
      <c r="M12" s="223"/>
      <c r="N12" s="223"/>
      <c r="O12" s="224"/>
      <c r="P12" s="105"/>
      <c r="Q12" s="105"/>
    </row>
    <row r="13" spans="2:20" customFormat="1" ht="15.75" thickBot="1" x14ac:dyDescent="0.3"/>
    <row r="14" spans="2:20" customFormat="1" ht="15.95" customHeight="1" thickBot="1" x14ac:dyDescent="0.3">
      <c r="B14" s="267" t="s">
        <v>166</v>
      </c>
    </row>
    <row r="15" spans="2:20" s="63" customFormat="1" ht="26.25" customHeight="1" x14ac:dyDescent="0.25">
      <c r="B15" s="225" t="s">
        <v>167</v>
      </c>
      <c r="C15" s="324" t="s">
        <v>168</v>
      </c>
      <c r="D15" s="328"/>
      <c r="E15" s="368" t="s">
        <v>33</v>
      </c>
      <c r="F15" s="369"/>
      <c r="G15" s="227" t="s">
        <v>169</v>
      </c>
      <c r="H15" s="228" t="s">
        <v>170</v>
      </c>
      <c r="I15" s="229" t="s">
        <v>171</v>
      </c>
      <c r="J15" s="254" t="s">
        <v>172</v>
      </c>
      <c r="K15" s="254" t="s">
        <v>173</v>
      </c>
      <c r="L15" s="255" t="s">
        <v>174</v>
      </c>
      <c r="M15" s="256" t="s">
        <v>175</v>
      </c>
      <c r="N15" s="257" t="s">
        <v>176</v>
      </c>
      <c r="O15" s="258" t="s">
        <v>62</v>
      </c>
      <c r="Q15" s="1"/>
      <c r="T15"/>
    </row>
    <row r="16" spans="2:20" ht="12" customHeight="1" x14ac:dyDescent="0.25">
      <c r="B16" s="201"/>
      <c r="C16" s="319"/>
      <c r="D16" s="320"/>
      <c r="E16" s="317"/>
      <c r="F16" s="318"/>
      <c r="G16" s="23"/>
      <c r="H16" s="22"/>
      <c r="I16" s="11"/>
      <c r="J16" s="107">
        <f t="shared" ref="J16:J35" si="0">G16*I16</f>
        <v>0</v>
      </c>
      <c r="K16" s="18">
        <f>$C$12</f>
        <v>0</v>
      </c>
      <c r="L16" s="108" t="str" cm="1">
        <f t="array" ref="L16">IFERROR(_xlfn.IFS($C$11="Ja",(K16*J16),$C$11="Nee",0),"")</f>
        <v/>
      </c>
      <c r="M16" s="109" t="str">
        <f t="shared" ref="M16:M35" si="1">IFERROR(J16+L16,"")</f>
        <v/>
      </c>
      <c r="N16" s="18" t="str">
        <f>IFERROR($C$10,"")</f>
        <v/>
      </c>
      <c r="O16" s="110" t="str">
        <f>IFERROR(M16*N16,"")</f>
        <v/>
      </c>
      <c r="Q16" s="111"/>
    </row>
    <row r="17" spans="2:17" ht="12" customHeight="1" x14ac:dyDescent="0.25">
      <c r="B17" s="201"/>
      <c r="C17" s="203"/>
      <c r="D17" s="204"/>
      <c r="E17" s="317"/>
      <c r="F17" s="318"/>
      <c r="G17" s="23"/>
      <c r="H17" s="22"/>
      <c r="I17" s="11"/>
      <c r="J17" s="107">
        <f t="shared" ref="J17:J26" si="2">G17*I17</f>
        <v>0</v>
      </c>
      <c r="K17" s="18">
        <f t="shared" ref="K17:K26" si="3">$C$12</f>
        <v>0</v>
      </c>
      <c r="L17" s="108" t="str" cm="1">
        <f t="array" ref="L17">IFERROR(_xlfn.IFS($C$11="Ja",(K17*J17),$C$11="Nee",0),"")</f>
        <v/>
      </c>
      <c r="M17" s="109" t="str">
        <f t="shared" ref="M17:M26" si="4">IFERROR(J17+L17,"")</f>
        <v/>
      </c>
      <c r="N17" s="18" t="str">
        <f t="shared" ref="N17:N26" si="5">IFERROR($C$10,"")</f>
        <v/>
      </c>
      <c r="O17" s="110" t="str">
        <f t="shared" ref="O17:O26" si="6">IFERROR(M17*N17,"")</f>
        <v/>
      </c>
      <c r="Q17" s="111"/>
    </row>
    <row r="18" spans="2:17" ht="12" customHeight="1" x14ac:dyDescent="0.25">
      <c r="B18" s="201"/>
      <c r="C18" s="203"/>
      <c r="D18" s="204"/>
      <c r="E18" s="317"/>
      <c r="F18" s="318"/>
      <c r="G18" s="23"/>
      <c r="H18" s="22"/>
      <c r="I18" s="11"/>
      <c r="J18" s="107">
        <f t="shared" si="2"/>
        <v>0</v>
      </c>
      <c r="K18" s="18">
        <f t="shared" si="3"/>
        <v>0</v>
      </c>
      <c r="L18" s="108" t="str" cm="1">
        <f t="array" ref="L18">IFERROR(_xlfn.IFS($C$11="Ja",(K18*J18),$C$11="Nee",0),"")</f>
        <v/>
      </c>
      <c r="M18" s="109" t="str">
        <f t="shared" si="4"/>
        <v/>
      </c>
      <c r="N18" s="18" t="str">
        <f t="shared" si="5"/>
        <v/>
      </c>
      <c r="O18" s="110" t="str">
        <f t="shared" si="6"/>
        <v/>
      </c>
      <c r="Q18" s="111"/>
    </row>
    <row r="19" spans="2:17" ht="12" customHeight="1" x14ac:dyDescent="0.25">
      <c r="B19" s="201"/>
      <c r="C19" s="203"/>
      <c r="D19" s="204"/>
      <c r="E19" s="317"/>
      <c r="F19" s="318"/>
      <c r="G19" s="23"/>
      <c r="H19" s="22"/>
      <c r="I19" s="11"/>
      <c r="J19" s="107">
        <f t="shared" si="2"/>
        <v>0</v>
      </c>
      <c r="K19" s="18">
        <f t="shared" si="3"/>
        <v>0</v>
      </c>
      <c r="L19" s="108" t="str" cm="1">
        <f t="array" ref="L19">IFERROR(_xlfn.IFS($C$11="Ja",(K19*J19),$C$11="Nee",0),"")</f>
        <v/>
      </c>
      <c r="M19" s="109" t="str">
        <f t="shared" si="4"/>
        <v/>
      </c>
      <c r="N19" s="18" t="str">
        <f t="shared" si="5"/>
        <v/>
      </c>
      <c r="O19" s="110" t="str">
        <f t="shared" si="6"/>
        <v/>
      </c>
      <c r="Q19" s="111"/>
    </row>
    <row r="20" spans="2:17" ht="12" customHeight="1" x14ac:dyDescent="0.25">
      <c r="B20" s="201"/>
      <c r="C20" s="203"/>
      <c r="D20" s="204"/>
      <c r="E20" s="317"/>
      <c r="F20" s="318"/>
      <c r="G20" s="23"/>
      <c r="H20" s="22"/>
      <c r="I20" s="11"/>
      <c r="J20" s="107">
        <f t="shared" si="2"/>
        <v>0</v>
      </c>
      <c r="K20" s="18">
        <f t="shared" si="3"/>
        <v>0</v>
      </c>
      <c r="L20" s="108" t="str" cm="1">
        <f t="array" ref="L20">IFERROR(_xlfn.IFS($C$11="Ja",(K20*J20),$C$11="Nee",0),"")</f>
        <v/>
      </c>
      <c r="M20" s="109" t="str">
        <f t="shared" si="4"/>
        <v/>
      </c>
      <c r="N20" s="18" t="str">
        <f t="shared" si="5"/>
        <v/>
      </c>
      <c r="O20" s="110" t="str">
        <f t="shared" si="6"/>
        <v/>
      </c>
      <c r="Q20" s="111"/>
    </row>
    <row r="21" spans="2:17" ht="12" customHeight="1" x14ac:dyDescent="0.25">
      <c r="B21" s="201"/>
      <c r="C21" s="203"/>
      <c r="D21" s="204"/>
      <c r="E21" s="317"/>
      <c r="F21" s="318"/>
      <c r="G21" s="23"/>
      <c r="H21" s="22"/>
      <c r="I21" s="11"/>
      <c r="J21" s="107">
        <f t="shared" si="2"/>
        <v>0</v>
      </c>
      <c r="K21" s="18">
        <f t="shared" si="3"/>
        <v>0</v>
      </c>
      <c r="L21" s="108" t="str" cm="1">
        <f t="array" ref="L21">IFERROR(_xlfn.IFS($C$11="Ja",(K21*J21),$C$11="Nee",0),"")</f>
        <v/>
      </c>
      <c r="M21" s="109" t="str">
        <f t="shared" si="4"/>
        <v/>
      </c>
      <c r="N21" s="18" t="str">
        <f t="shared" si="5"/>
        <v/>
      </c>
      <c r="O21" s="110" t="str">
        <f t="shared" si="6"/>
        <v/>
      </c>
      <c r="Q21" s="111"/>
    </row>
    <row r="22" spans="2:17" ht="12" customHeight="1" x14ac:dyDescent="0.25">
      <c r="B22" s="201"/>
      <c r="C22" s="203"/>
      <c r="D22" s="204"/>
      <c r="E22" s="317"/>
      <c r="F22" s="318"/>
      <c r="G22" s="23"/>
      <c r="H22" s="22"/>
      <c r="I22" s="11"/>
      <c r="J22" s="107">
        <f t="shared" si="2"/>
        <v>0</v>
      </c>
      <c r="K22" s="18">
        <f t="shared" si="3"/>
        <v>0</v>
      </c>
      <c r="L22" s="108" t="str" cm="1">
        <f t="array" ref="L22">IFERROR(_xlfn.IFS($C$11="Ja",(K22*J22),$C$11="Nee",0),"")</f>
        <v/>
      </c>
      <c r="M22" s="109" t="str">
        <f t="shared" si="4"/>
        <v/>
      </c>
      <c r="N22" s="18" t="str">
        <f t="shared" si="5"/>
        <v/>
      </c>
      <c r="O22" s="110" t="str">
        <f t="shared" si="6"/>
        <v/>
      </c>
      <c r="Q22" s="111"/>
    </row>
    <row r="23" spans="2:17" ht="12" customHeight="1" x14ac:dyDescent="0.25">
      <c r="B23" s="201"/>
      <c r="C23" s="203"/>
      <c r="D23" s="204"/>
      <c r="E23" s="317"/>
      <c r="F23" s="318"/>
      <c r="G23" s="23"/>
      <c r="H23" s="22"/>
      <c r="I23" s="11"/>
      <c r="J23" s="107">
        <f t="shared" si="2"/>
        <v>0</v>
      </c>
      <c r="K23" s="18">
        <f t="shared" si="3"/>
        <v>0</v>
      </c>
      <c r="L23" s="108" t="str" cm="1">
        <f t="array" ref="L23">IFERROR(_xlfn.IFS($C$11="Ja",(K23*J23),$C$11="Nee",0),"")</f>
        <v/>
      </c>
      <c r="M23" s="109" t="str">
        <f t="shared" si="4"/>
        <v/>
      </c>
      <c r="N23" s="18" t="str">
        <f t="shared" si="5"/>
        <v/>
      </c>
      <c r="O23" s="110" t="str">
        <f t="shared" si="6"/>
        <v/>
      </c>
      <c r="Q23" s="111"/>
    </row>
    <row r="24" spans="2:17" ht="12" customHeight="1" x14ac:dyDescent="0.25">
      <c r="B24" s="201"/>
      <c r="C24" s="203"/>
      <c r="D24" s="204"/>
      <c r="E24" s="317"/>
      <c r="F24" s="318"/>
      <c r="G24" s="23"/>
      <c r="H24" s="22"/>
      <c r="I24" s="11"/>
      <c r="J24" s="107">
        <f t="shared" si="2"/>
        <v>0</v>
      </c>
      <c r="K24" s="18">
        <f t="shared" si="3"/>
        <v>0</v>
      </c>
      <c r="L24" s="108" t="str" cm="1">
        <f t="array" ref="L24">IFERROR(_xlfn.IFS($C$11="Ja",(K24*J24),$C$11="Nee",0),"")</f>
        <v/>
      </c>
      <c r="M24" s="109" t="str">
        <f t="shared" si="4"/>
        <v/>
      </c>
      <c r="N24" s="18" t="str">
        <f t="shared" si="5"/>
        <v/>
      </c>
      <c r="O24" s="110" t="str">
        <f t="shared" si="6"/>
        <v/>
      </c>
      <c r="Q24" s="111"/>
    </row>
    <row r="25" spans="2:17" ht="12" customHeight="1" x14ac:dyDescent="0.25">
      <c r="B25" s="201"/>
      <c r="C25" s="203"/>
      <c r="D25" s="204"/>
      <c r="E25" s="317"/>
      <c r="F25" s="318"/>
      <c r="G25" s="23"/>
      <c r="H25" s="22"/>
      <c r="I25" s="11"/>
      <c r="J25" s="107">
        <f t="shared" si="2"/>
        <v>0</v>
      </c>
      <c r="K25" s="18">
        <f t="shared" si="3"/>
        <v>0</v>
      </c>
      <c r="L25" s="108" t="str" cm="1">
        <f t="array" ref="L25">IFERROR(_xlfn.IFS($C$11="Ja",(K25*J25),$C$11="Nee",0),"")</f>
        <v/>
      </c>
      <c r="M25" s="109" t="str">
        <f t="shared" si="4"/>
        <v/>
      </c>
      <c r="N25" s="18" t="str">
        <f t="shared" si="5"/>
        <v/>
      </c>
      <c r="O25" s="110" t="str">
        <f t="shared" si="6"/>
        <v/>
      </c>
      <c r="Q25" s="111"/>
    </row>
    <row r="26" spans="2:17" ht="12" customHeight="1" x14ac:dyDescent="0.25">
      <c r="B26" s="201"/>
      <c r="C26" s="203"/>
      <c r="D26" s="204"/>
      <c r="E26" s="317"/>
      <c r="F26" s="318"/>
      <c r="G26" s="23"/>
      <c r="H26" s="22"/>
      <c r="I26" s="11"/>
      <c r="J26" s="107">
        <f t="shared" si="2"/>
        <v>0</v>
      </c>
      <c r="K26" s="18">
        <f t="shared" si="3"/>
        <v>0</v>
      </c>
      <c r="L26" s="108" t="str" cm="1">
        <f t="array" ref="L26">IFERROR(_xlfn.IFS($C$11="Ja",(K26*J26),$C$11="Nee",0),"")</f>
        <v/>
      </c>
      <c r="M26" s="109" t="str">
        <f t="shared" si="4"/>
        <v/>
      </c>
      <c r="N26" s="18" t="str">
        <f t="shared" si="5"/>
        <v/>
      </c>
      <c r="O26" s="110" t="str">
        <f t="shared" si="6"/>
        <v/>
      </c>
      <c r="Q26" s="111"/>
    </row>
    <row r="27" spans="2:17" ht="12" customHeight="1" x14ac:dyDescent="0.25">
      <c r="B27" s="202"/>
      <c r="C27" s="319"/>
      <c r="D27" s="320"/>
      <c r="E27" s="317"/>
      <c r="F27" s="318"/>
      <c r="G27" s="23"/>
      <c r="H27" s="22"/>
      <c r="I27" s="11"/>
      <c r="J27" s="107">
        <f t="shared" si="0"/>
        <v>0</v>
      </c>
      <c r="K27" s="18">
        <f>C12</f>
        <v>0</v>
      </c>
      <c r="L27" s="108" t="str" cm="1">
        <f t="array" ref="L27">IFERROR(_xlfn.IFS($C$11="Ja",(K27*J27),$C$11="Nee",0),"")</f>
        <v/>
      </c>
      <c r="M27" s="109" t="str">
        <f t="shared" si="1"/>
        <v/>
      </c>
      <c r="N27" s="18" t="str">
        <f t="shared" ref="N27:N35" si="7">IFERROR($C$10,"")</f>
        <v/>
      </c>
      <c r="O27" s="110" t="str">
        <f t="shared" ref="O27:O35" si="8">IFERROR(M27*N27,"")</f>
        <v/>
      </c>
      <c r="Q27" s="111"/>
    </row>
    <row r="28" spans="2:17" ht="12" customHeight="1" x14ac:dyDescent="0.25">
      <c r="B28" s="202"/>
      <c r="C28" s="203"/>
      <c r="D28" s="204"/>
      <c r="E28" s="317"/>
      <c r="F28" s="318"/>
      <c r="G28" s="23"/>
      <c r="H28" s="22"/>
      <c r="I28" s="11"/>
      <c r="J28" s="107">
        <f t="shared" si="0"/>
        <v>0</v>
      </c>
      <c r="K28" s="18">
        <f>C12</f>
        <v>0</v>
      </c>
      <c r="L28" s="108" t="str" cm="1">
        <f t="array" ref="L28">IFERROR(_xlfn.IFS($C$11="Ja",(K28*J28),$C$11="Nee",0),"")</f>
        <v/>
      </c>
      <c r="M28" s="109" t="str">
        <f t="shared" si="1"/>
        <v/>
      </c>
      <c r="N28" s="18" t="str">
        <f t="shared" si="7"/>
        <v/>
      </c>
      <c r="O28" s="110" t="str">
        <f t="shared" si="8"/>
        <v/>
      </c>
      <c r="Q28" s="111"/>
    </row>
    <row r="29" spans="2:17" ht="12" customHeight="1" x14ac:dyDescent="0.25">
      <c r="B29" s="202"/>
      <c r="C29" s="203"/>
      <c r="D29" s="204"/>
      <c r="E29" s="317"/>
      <c r="F29" s="318"/>
      <c r="G29" s="23"/>
      <c r="H29" s="22"/>
      <c r="I29" s="11"/>
      <c r="J29" s="107">
        <f t="shared" si="0"/>
        <v>0</v>
      </c>
      <c r="K29" s="18">
        <f>C12</f>
        <v>0</v>
      </c>
      <c r="L29" s="108" t="str" cm="1">
        <f t="array" ref="L29">IFERROR(_xlfn.IFS($C$11="Ja",(K29*J29),$C$11="Nee",0),"")</f>
        <v/>
      </c>
      <c r="M29" s="109" t="str">
        <f t="shared" si="1"/>
        <v/>
      </c>
      <c r="N29" s="18" t="str">
        <f t="shared" si="7"/>
        <v/>
      </c>
      <c r="O29" s="110" t="str">
        <f t="shared" si="8"/>
        <v/>
      </c>
      <c r="Q29" s="111"/>
    </row>
    <row r="30" spans="2:17" ht="12" customHeight="1" x14ac:dyDescent="0.25">
      <c r="B30" s="202"/>
      <c r="C30" s="203"/>
      <c r="D30" s="204"/>
      <c r="E30" s="317"/>
      <c r="F30" s="318"/>
      <c r="G30" s="23"/>
      <c r="H30" s="22"/>
      <c r="I30" s="11"/>
      <c r="J30" s="107">
        <f t="shared" si="0"/>
        <v>0</v>
      </c>
      <c r="K30" s="18">
        <f>C12</f>
        <v>0</v>
      </c>
      <c r="L30" s="108" t="str" cm="1">
        <f t="array" ref="L30">IFERROR(_xlfn.IFS($C$11="Ja",(K30*J30),$C$11="Nee",0),"")</f>
        <v/>
      </c>
      <c r="M30" s="109" t="str">
        <f t="shared" si="1"/>
        <v/>
      </c>
      <c r="N30" s="18" t="str">
        <f t="shared" si="7"/>
        <v/>
      </c>
      <c r="O30" s="110" t="str">
        <f t="shared" si="8"/>
        <v/>
      </c>
      <c r="Q30" s="111"/>
    </row>
    <row r="31" spans="2:17" ht="12" customHeight="1" x14ac:dyDescent="0.25">
      <c r="B31" s="201"/>
      <c r="C31" s="319"/>
      <c r="D31" s="320"/>
      <c r="E31" s="317"/>
      <c r="F31" s="318"/>
      <c r="G31" s="23"/>
      <c r="H31" s="22"/>
      <c r="I31" s="11"/>
      <c r="J31" s="107">
        <f t="shared" si="0"/>
        <v>0</v>
      </c>
      <c r="K31" s="18">
        <f>C12</f>
        <v>0</v>
      </c>
      <c r="L31" s="108" t="str" cm="1">
        <f t="array" ref="L31">IFERROR(_xlfn.IFS($C$11="Ja",(K31*J31),$C$11="Nee",0),"")</f>
        <v/>
      </c>
      <c r="M31" s="109" t="str">
        <f t="shared" si="1"/>
        <v/>
      </c>
      <c r="N31" s="18" t="str">
        <f t="shared" si="7"/>
        <v/>
      </c>
      <c r="O31" s="110" t="str">
        <f t="shared" si="8"/>
        <v/>
      </c>
      <c r="Q31" s="111"/>
    </row>
    <row r="32" spans="2:17" ht="12" customHeight="1" x14ac:dyDescent="0.25">
      <c r="B32" s="202"/>
      <c r="C32" s="319"/>
      <c r="D32" s="320"/>
      <c r="E32" s="317"/>
      <c r="F32" s="318"/>
      <c r="G32" s="23"/>
      <c r="H32" s="22"/>
      <c r="I32" s="11"/>
      <c r="J32" s="107">
        <f t="shared" si="0"/>
        <v>0</v>
      </c>
      <c r="K32" s="18">
        <f>C12</f>
        <v>0</v>
      </c>
      <c r="L32" s="108" t="str" cm="1">
        <f t="array" ref="L32">IFERROR(_xlfn.IFS($C$11="Ja",(K32*J32),$C$11="Nee",0),"")</f>
        <v/>
      </c>
      <c r="M32" s="109" t="str">
        <f t="shared" si="1"/>
        <v/>
      </c>
      <c r="N32" s="18" t="str">
        <f t="shared" si="7"/>
        <v/>
      </c>
      <c r="O32" s="110" t="str">
        <f t="shared" si="8"/>
        <v/>
      </c>
      <c r="Q32" s="111"/>
    </row>
    <row r="33" spans="2:17" ht="12" customHeight="1" x14ac:dyDescent="0.25">
      <c r="B33" s="202"/>
      <c r="C33" s="319"/>
      <c r="D33" s="320"/>
      <c r="E33" s="317"/>
      <c r="F33" s="318"/>
      <c r="G33" s="23"/>
      <c r="H33" s="22"/>
      <c r="I33" s="11"/>
      <c r="J33" s="107">
        <f t="shared" si="0"/>
        <v>0</v>
      </c>
      <c r="K33" s="18">
        <f>C12</f>
        <v>0</v>
      </c>
      <c r="L33" s="108" t="str" cm="1">
        <f t="array" ref="L33">IFERROR(_xlfn.IFS($C$11="Ja",(K33*J33),$C$11="Nee",0),"")</f>
        <v/>
      </c>
      <c r="M33" s="109" t="str">
        <f t="shared" si="1"/>
        <v/>
      </c>
      <c r="N33" s="18" t="str">
        <f t="shared" si="7"/>
        <v/>
      </c>
      <c r="O33" s="110" t="str">
        <f t="shared" si="8"/>
        <v/>
      </c>
      <c r="Q33" s="111"/>
    </row>
    <row r="34" spans="2:17" ht="12" customHeight="1" x14ac:dyDescent="0.25">
      <c r="B34" s="202"/>
      <c r="C34" s="319"/>
      <c r="D34" s="320"/>
      <c r="E34" s="317"/>
      <c r="F34" s="318"/>
      <c r="G34" s="23"/>
      <c r="H34" s="22"/>
      <c r="I34" s="11"/>
      <c r="J34" s="107">
        <f t="shared" si="0"/>
        <v>0</v>
      </c>
      <c r="K34" s="18">
        <f>C12</f>
        <v>0</v>
      </c>
      <c r="L34" s="108" t="str" cm="1">
        <f t="array" ref="L34">IFERROR(_xlfn.IFS($C$11="Ja",(K34*J34),$C$11="Nee",0),"")</f>
        <v/>
      </c>
      <c r="M34" s="109" t="str">
        <f t="shared" si="1"/>
        <v/>
      </c>
      <c r="N34" s="18" t="str">
        <f t="shared" si="7"/>
        <v/>
      </c>
      <c r="O34" s="110" t="str">
        <f t="shared" si="8"/>
        <v/>
      </c>
      <c r="Q34" s="111"/>
    </row>
    <row r="35" spans="2:17" ht="12" customHeight="1" x14ac:dyDescent="0.25">
      <c r="B35" s="5"/>
      <c r="C35" s="319"/>
      <c r="D35" s="320"/>
      <c r="E35" s="317"/>
      <c r="F35" s="318"/>
      <c r="G35" s="23"/>
      <c r="H35" s="22"/>
      <c r="I35" s="11"/>
      <c r="J35" s="107">
        <f t="shared" si="0"/>
        <v>0</v>
      </c>
      <c r="K35" s="18">
        <f>C12</f>
        <v>0</v>
      </c>
      <c r="L35" s="108" t="str" cm="1">
        <f t="array" ref="L35">IFERROR(_xlfn.IFS($C$11="Ja",(K35*J35),$C$11="Nee",0),"")</f>
        <v/>
      </c>
      <c r="M35" s="109" t="str">
        <f t="shared" si="1"/>
        <v/>
      </c>
      <c r="N35" s="18" t="str">
        <f t="shared" si="7"/>
        <v/>
      </c>
      <c r="O35" s="110" t="str">
        <f t="shared" si="8"/>
        <v/>
      </c>
      <c r="Q35" s="111"/>
    </row>
    <row r="36" spans="2:17" s="63" customFormat="1" ht="15.95" customHeight="1" thickBot="1" x14ac:dyDescent="0.3">
      <c r="B36" s="259" t="s">
        <v>177</v>
      </c>
      <c r="C36" s="260"/>
      <c r="D36" s="238"/>
      <c r="E36" s="322"/>
      <c r="F36" s="323"/>
      <c r="G36" s="261"/>
      <c r="H36" s="261"/>
      <c r="I36" s="262"/>
      <c r="J36" s="263">
        <f>SUM(J16:J35)</f>
        <v>0</v>
      </c>
      <c r="K36" s="263"/>
      <c r="L36" s="264">
        <f>SUM(L16:L35)</f>
        <v>0</v>
      </c>
      <c r="M36" s="263">
        <f>SUM(M16:M35)</f>
        <v>0</v>
      </c>
      <c r="N36" s="265"/>
      <c r="O36" s="266">
        <f>SUM(O16:O35)</f>
        <v>0</v>
      </c>
      <c r="Q36" s="2"/>
    </row>
    <row r="37" spans="2:17" customFormat="1" ht="12.75" customHeight="1" thickBot="1" x14ac:dyDescent="0.3"/>
    <row r="38" spans="2:17" customFormat="1" ht="15.95" customHeight="1" thickBot="1" x14ac:dyDescent="0.3">
      <c r="B38" s="268" t="s">
        <v>178</v>
      </c>
    </row>
    <row r="39" spans="2:17" ht="26.25" customHeight="1" x14ac:dyDescent="0.2">
      <c r="B39" s="225" t="s">
        <v>167</v>
      </c>
      <c r="C39" s="324" t="s">
        <v>179</v>
      </c>
      <c r="D39" s="328"/>
      <c r="E39" s="228" t="s">
        <v>33</v>
      </c>
      <c r="F39" s="230" t="s">
        <v>180</v>
      </c>
      <c r="G39" s="231" t="s">
        <v>181</v>
      </c>
      <c r="H39" s="250" t="s">
        <v>182</v>
      </c>
      <c r="I39" s="112"/>
      <c r="J39" s="112"/>
      <c r="K39" s="112"/>
      <c r="L39" s="112"/>
      <c r="M39" s="251" t="s">
        <v>183</v>
      </c>
      <c r="N39" s="252" t="s">
        <v>176</v>
      </c>
      <c r="O39" s="253" t="s">
        <v>62</v>
      </c>
      <c r="Q39" s="115"/>
    </row>
    <row r="40" spans="2:17" ht="12" customHeight="1" x14ac:dyDescent="0.25">
      <c r="B40" s="5"/>
      <c r="C40" s="319"/>
      <c r="D40" s="320"/>
      <c r="E40" s="22"/>
      <c r="F40" s="25"/>
      <c r="G40" s="8"/>
      <c r="H40" s="6" t="str">
        <f t="shared" ref="H40:H59" si="9">IFERROR(VLOOKUP(F40,Sel_tarief,2,FALSE),"")</f>
        <v/>
      </c>
      <c r="I40" s="112"/>
      <c r="J40" s="112"/>
      <c r="K40" s="112"/>
      <c r="L40" s="112"/>
      <c r="M40" s="7" t="str">
        <f t="shared" ref="M40" si="10">IFERROR(G40*H40,"")</f>
        <v/>
      </c>
      <c r="N40" s="18" t="str">
        <f t="shared" ref="N40:N59" si="11">IFERROR($C$10,"")</f>
        <v/>
      </c>
      <c r="O40" s="110" t="str">
        <f t="shared" ref="O40" si="12">IFERROR(M40*N40,"")</f>
        <v/>
      </c>
      <c r="Q40" s="111"/>
    </row>
    <row r="41" spans="2:17" ht="12" customHeight="1" x14ac:dyDescent="0.25">
      <c r="B41" s="5"/>
      <c r="C41" s="319"/>
      <c r="D41" s="320"/>
      <c r="E41" s="22"/>
      <c r="F41" s="25"/>
      <c r="G41" s="8"/>
      <c r="H41" s="6" t="str">
        <f t="shared" si="9"/>
        <v/>
      </c>
      <c r="I41" s="112"/>
      <c r="J41" s="112"/>
      <c r="K41" s="112"/>
      <c r="L41" s="112"/>
      <c r="M41" s="7" t="str">
        <f t="shared" ref="M41:M59" si="13">IFERROR(G41*H41,"")</f>
        <v/>
      </c>
      <c r="N41" s="18" t="str">
        <f t="shared" si="11"/>
        <v/>
      </c>
      <c r="O41" s="110" t="str">
        <f t="shared" ref="O41:O59" si="14">IFERROR(M41*N41,"")</f>
        <v/>
      </c>
      <c r="Q41" s="111"/>
    </row>
    <row r="42" spans="2:17" ht="12" customHeight="1" x14ac:dyDescent="0.25">
      <c r="B42" s="5"/>
      <c r="C42" s="319"/>
      <c r="D42" s="320"/>
      <c r="E42" s="22"/>
      <c r="F42" s="25"/>
      <c r="G42" s="8"/>
      <c r="H42" s="6" t="str">
        <f t="shared" si="9"/>
        <v/>
      </c>
      <c r="I42" s="112"/>
      <c r="J42" s="112"/>
      <c r="K42" s="112"/>
      <c r="L42" s="112"/>
      <c r="M42" s="7" t="str">
        <f t="shared" si="13"/>
        <v/>
      </c>
      <c r="N42" s="18" t="str">
        <f t="shared" si="11"/>
        <v/>
      </c>
      <c r="O42" s="110" t="str">
        <f t="shared" si="14"/>
        <v/>
      </c>
      <c r="Q42" s="111"/>
    </row>
    <row r="43" spans="2:17" ht="12" customHeight="1" x14ac:dyDescent="0.25">
      <c r="B43" s="5"/>
      <c r="C43" s="319"/>
      <c r="D43" s="320"/>
      <c r="E43" s="22"/>
      <c r="F43" s="25"/>
      <c r="G43" s="8"/>
      <c r="H43" s="6" t="str">
        <f t="shared" si="9"/>
        <v/>
      </c>
      <c r="I43" s="112"/>
      <c r="J43" s="112"/>
      <c r="K43" s="112"/>
      <c r="L43" s="112"/>
      <c r="M43" s="7" t="str">
        <f t="shared" si="13"/>
        <v/>
      </c>
      <c r="N43" s="18" t="str">
        <f t="shared" si="11"/>
        <v/>
      </c>
      <c r="O43" s="110" t="str">
        <f t="shared" si="14"/>
        <v/>
      </c>
      <c r="Q43" s="111"/>
    </row>
    <row r="44" spans="2:17" ht="12" customHeight="1" x14ac:dyDescent="0.25">
      <c r="B44" s="5"/>
      <c r="C44" s="319"/>
      <c r="D44" s="320"/>
      <c r="E44" s="22"/>
      <c r="F44" s="25"/>
      <c r="G44" s="8"/>
      <c r="H44" s="6" t="str">
        <f t="shared" si="9"/>
        <v/>
      </c>
      <c r="I44" s="112"/>
      <c r="J44" s="112"/>
      <c r="K44" s="112"/>
      <c r="L44" s="112"/>
      <c r="M44" s="7" t="str">
        <f t="shared" si="13"/>
        <v/>
      </c>
      <c r="N44" s="18" t="str">
        <f t="shared" si="11"/>
        <v/>
      </c>
      <c r="O44" s="110" t="str">
        <f t="shared" si="14"/>
        <v/>
      </c>
      <c r="Q44" s="111"/>
    </row>
    <row r="45" spans="2:17" ht="12" customHeight="1" x14ac:dyDescent="0.25">
      <c r="B45" s="5"/>
      <c r="C45" s="319"/>
      <c r="D45" s="320"/>
      <c r="E45" s="22"/>
      <c r="F45" s="25"/>
      <c r="G45" s="8"/>
      <c r="H45" s="6" t="str">
        <f t="shared" si="9"/>
        <v/>
      </c>
      <c r="I45" s="112"/>
      <c r="J45" s="112"/>
      <c r="K45" s="112"/>
      <c r="L45" s="112"/>
      <c r="M45" s="7" t="str">
        <f t="shared" si="13"/>
        <v/>
      </c>
      <c r="N45" s="18" t="str">
        <f t="shared" si="11"/>
        <v/>
      </c>
      <c r="O45" s="110" t="str">
        <f t="shared" si="14"/>
        <v/>
      </c>
      <c r="Q45" s="111"/>
    </row>
    <row r="46" spans="2:17" ht="12" customHeight="1" x14ac:dyDescent="0.25">
      <c r="B46" s="5"/>
      <c r="C46" s="319"/>
      <c r="D46" s="320"/>
      <c r="E46" s="22"/>
      <c r="F46" s="25"/>
      <c r="G46" s="8"/>
      <c r="H46" s="6" t="str">
        <f t="shared" si="9"/>
        <v/>
      </c>
      <c r="I46" s="112"/>
      <c r="J46" s="112"/>
      <c r="K46" s="112"/>
      <c r="L46" s="112"/>
      <c r="M46" s="7" t="str">
        <f t="shared" si="13"/>
        <v/>
      </c>
      <c r="N46" s="18" t="str">
        <f t="shared" si="11"/>
        <v/>
      </c>
      <c r="O46" s="110" t="str">
        <f t="shared" si="14"/>
        <v/>
      </c>
      <c r="Q46" s="111"/>
    </row>
    <row r="47" spans="2:17" ht="12" customHeight="1" x14ac:dyDescent="0.25">
      <c r="B47" s="5"/>
      <c r="C47" s="319"/>
      <c r="D47" s="320"/>
      <c r="E47" s="22"/>
      <c r="F47" s="25"/>
      <c r="G47" s="8"/>
      <c r="H47" s="6" t="str">
        <f t="shared" si="9"/>
        <v/>
      </c>
      <c r="I47" s="112"/>
      <c r="J47" s="112"/>
      <c r="K47" s="112"/>
      <c r="L47" s="112"/>
      <c r="M47" s="7" t="str">
        <f t="shared" si="13"/>
        <v/>
      </c>
      <c r="N47" s="18" t="str">
        <f t="shared" si="11"/>
        <v/>
      </c>
      <c r="O47" s="110" t="str">
        <f t="shared" si="14"/>
        <v/>
      </c>
      <c r="Q47" s="111"/>
    </row>
    <row r="48" spans="2:17" ht="12" customHeight="1" x14ac:dyDescent="0.25">
      <c r="B48" s="5"/>
      <c r="C48" s="319"/>
      <c r="D48" s="320"/>
      <c r="E48" s="22"/>
      <c r="F48" s="25"/>
      <c r="G48" s="8"/>
      <c r="H48" s="6" t="str">
        <f t="shared" si="9"/>
        <v/>
      </c>
      <c r="I48" s="112"/>
      <c r="J48" s="112"/>
      <c r="K48" s="112"/>
      <c r="L48" s="112"/>
      <c r="M48" s="7" t="str">
        <f t="shared" si="13"/>
        <v/>
      </c>
      <c r="N48" s="18" t="str">
        <f t="shared" si="11"/>
        <v/>
      </c>
      <c r="O48" s="110" t="str">
        <f t="shared" si="14"/>
        <v/>
      </c>
      <c r="Q48" s="111"/>
    </row>
    <row r="49" spans="2:17" ht="12" customHeight="1" x14ac:dyDescent="0.25">
      <c r="B49" s="5"/>
      <c r="C49" s="319"/>
      <c r="D49" s="320"/>
      <c r="E49" s="22"/>
      <c r="F49" s="25"/>
      <c r="G49" s="8"/>
      <c r="H49" s="6" t="str">
        <f t="shared" si="9"/>
        <v/>
      </c>
      <c r="I49" s="112"/>
      <c r="J49" s="112"/>
      <c r="K49" s="112"/>
      <c r="L49" s="112"/>
      <c r="M49" s="7" t="str">
        <f t="shared" si="13"/>
        <v/>
      </c>
      <c r="N49" s="18" t="str">
        <f t="shared" si="11"/>
        <v/>
      </c>
      <c r="O49" s="110" t="str">
        <f t="shared" si="14"/>
        <v/>
      </c>
      <c r="Q49" s="111"/>
    </row>
    <row r="50" spans="2:17" ht="12" customHeight="1" x14ac:dyDescent="0.25">
      <c r="B50" s="5"/>
      <c r="C50" s="319"/>
      <c r="D50" s="320"/>
      <c r="E50" s="22"/>
      <c r="F50" s="25"/>
      <c r="G50" s="8"/>
      <c r="H50" s="6" t="str">
        <f t="shared" si="9"/>
        <v/>
      </c>
      <c r="I50" s="112"/>
      <c r="J50" s="112"/>
      <c r="K50" s="112"/>
      <c r="L50" s="112"/>
      <c r="M50" s="7" t="str">
        <f t="shared" si="13"/>
        <v/>
      </c>
      <c r="N50" s="18" t="str">
        <f t="shared" si="11"/>
        <v/>
      </c>
      <c r="O50" s="110" t="str">
        <f t="shared" si="14"/>
        <v/>
      </c>
      <c r="Q50" s="111"/>
    </row>
    <row r="51" spans="2:17" ht="12" customHeight="1" x14ac:dyDescent="0.25">
      <c r="B51" s="5"/>
      <c r="C51" s="319"/>
      <c r="D51" s="320"/>
      <c r="E51" s="22"/>
      <c r="F51" s="25"/>
      <c r="G51" s="8"/>
      <c r="H51" s="6" t="str">
        <f t="shared" si="9"/>
        <v/>
      </c>
      <c r="I51" s="112"/>
      <c r="J51" s="112"/>
      <c r="K51" s="112"/>
      <c r="L51" s="112"/>
      <c r="M51" s="7" t="str">
        <f t="shared" si="13"/>
        <v/>
      </c>
      <c r="N51" s="18" t="str">
        <f t="shared" si="11"/>
        <v/>
      </c>
      <c r="O51" s="110" t="str">
        <f t="shared" si="14"/>
        <v/>
      </c>
      <c r="Q51" s="111"/>
    </row>
    <row r="52" spans="2:17" ht="12" customHeight="1" x14ac:dyDescent="0.25">
      <c r="B52" s="5"/>
      <c r="C52" s="319"/>
      <c r="D52" s="320"/>
      <c r="E52" s="22"/>
      <c r="F52" s="25"/>
      <c r="G52" s="8"/>
      <c r="H52" s="6" t="str">
        <f t="shared" si="9"/>
        <v/>
      </c>
      <c r="I52" s="112"/>
      <c r="J52" s="112"/>
      <c r="K52" s="112"/>
      <c r="L52" s="112"/>
      <c r="M52" s="7" t="str">
        <f t="shared" si="13"/>
        <v/>
      </c>
      <c r="N52" s="18" t="str">
        <f t="shared" si="11"/>
        <v/>
      </c>
      <c r="O52" s="110" t="str">
        <f t="shared" si="14"/>
        <v/>
      </c>
      <c r="Q52" s="111"/>
    </row>
    <row r="53" spans="2:17" ht="12" customHeight="1" x14ac:dyDescent="0.25">
      <c r="B53" s="5"/>
      <c r="C53" s="319"/>
      <c r="D53" s="320"/>
      <c r="E53" s="22"/>
      <c r="F53" s="25"/>
      <c r="G53" s="8"/>
      <c r="H53" s="6" t="str">
        <f t="shared" si="9"/>
        <v/>
      </c>
      <c r="I53" s="112"/>
      <c r="J53" s="112"/>
      <c r="K53" s="112"/>
      <c r="L53" s="112"/>
      <c r="M53" s="7" t="str">
        <f t="shared" si="13"/>
        <v/>
      </c>
      <c r="N53" s="18" t="str">
        <f t="shared" si="11"/>
        <v/>
      </c>
      <c r="O53" s="110" t="str">
        <f t="shared" si="14"/>
        <v/>
      </c>
      <c r="Q53" s="111"/>
    </row>
    <row r="54" spans="2:17" ht="12" customHeight="1" x14ac:dyDescent="0.25">
      <c r="B54" s="5"/>
      <c r="C54" s="319"/>
      <c r="D54" s="320"/>
      <c r="E54" s="22"/>
      <c r="F54" s="25"/>
      <c r="G54" s="8"/>
      <c r="H54" s="6" t="str">
        <f t="shared" si="9"/>
        <v/>
      </c>
      <c r="I54" s="112"/>
      <c r="J54" s="112"/>
      <c r="K54" s="112"/>
      <c r="L54" s="112"/>
      <c r="M54" s="7" t="str">
        <f t="shared" si="13"/>
        <v/>
      </c>
      <c r="N54" s="18" t="str">
        <f t="shared" si="11"/>
        <v/>
      </c>
      <c r="O54" s="110" t="str">
        <f t="shared" si="14"/>
        <v/>
      </c>
      <c r="Q54" s="111"/>
    </row>
    <row r="55" spans="2:17" ht="12" customHeight="1" x14ac:dyDescent="0.25">
      <c r="B55" s="5"/>
      <c r="C55" s="319"/>
      <c r="D55" s="320"/>
      <c r="E55" s="22"/>
      <c r="F55" s="25"/>
      <c r="G55" s="8"/>
      <c r="H55" s="6" t="str">
        <f t="shared" si="9"/>
        <v/>
      </c>
      <c r="I55" s="112"/>
      <c r="J55" s="112"/>
      <c r="K55" s="112"/>
      <c r="L55" s="112"/>
      <c r="M55" s="7" t="str">
        <f t="shared" si="13"/>
        <v/>
      </c>
      <c r="N55" s="18" t="str">
        <f t="shared" si="11"/>
        <v/>
      </c>
      <c r="O55" s="110" t="str">
        <f t="shared" si="14"/>
        <v/>
      </c>
      <c r="Q55" s="111"/>
    </row>
    <row r="56" spans="2:17" ht="12" customHeight="1" x14ac:dyDescent="0.25">
      <c r="B56" s="5"/>
      <c r="C56" s="319"/>
      <c r="D56" s="320"/>
      <c r="E56" s="22"/>
      <c r="F56" s="25"/>
      <c r="G56" s="8"/>
      <c r="H56" s="6" t="str">
        <f t="shared" si="9"/>
        <v/>
      </c>
      <c r="I56" s="112"/>
      <c r="J56" s="112"/>
      <c r="K56" s="112"/>
      <c r="L56" s="112"/>
      <c r="M56" s="7" t="str">
        <f t="shared" si="13"/>
        <v/>
      </c>
      <c r="N56" s="18" t="str">
        <f t="shared" si="11"/>
        <v/>
      </c>
      <c r="O56" s="110" t="str">
        <f t="shared" si="14"/>
        <v/>
      </c>
      <c r="Q56" s="111"/>
    </row>
    <row r="57" spans="2:17" ht="12" customHeight="1" x14ac:dyDescent="0.25">
      <c r="B57" s="5"/>
      <c r="C57" s="319"/>
      <c r="D57" s="320"/>
      <c r="E57" s="22"/>
      <c r="F57" s="25"/>
      <c r="G57" s="8"/>
      <c r="H57" s="6" t="str">
        <f t="shared" si="9"/>
        <v/>
      </c>
      <c r="I57" s="112"/>
      <c r="J57" s="112"/>
      <c r="K57" s="112"/>
      <c r="L57" s="112"/>
      <c r="M57" s="7" t="str">
        <f t="shared" si="13"/>
        <v/>
      </c>
      <c r="N57" s="18" t="str">
        <f t="shared" si="11"/>
        <v/>
      </c>
      <c r="O57" s="110" t="str">
        <f t="shared" si="14"/>
        <v/>
      </c>
      <c r="Q57" s="111"/>
    </row>
    <row r="58" spans="2:17" ht="12" customHeight="1" x14ac:dyDescent="0.25">
      <c r="B58" s="5"/>
      <c r="C58" s="319"/>
      <c r="D58" s="320"/>
      <c r="E58" s="22"/>
      <c r="F58" s="25"/>
      <c r="G58" s="8"/>
      <c r="H58" s="6" t="str">
        <f t="shared" si="9"/>
        <v/>
      </c>
      <c r="I58" s="112"/>
      <c r="J58" s="112"/>
      <c r="K58" s="112"/>
      <c r="L58" s="112"/>
      <c r="M58" s="7" t="str">
        <f t="shared" si="13"/>
        <v/>
      </c>
      <c r="N58" s="18" t="str">
        <f t="shared" si="11"/>
        <v/>
      </c>
      <c r="O58" s="110" t="str">
        <f t="shared" si="14"/>
        <v/>
      </c>
      <c r="Q58" s="111"/>
    </row>
    <row r="59" spans="2:17" ht="12" customHeight="1" x14ac:dyDescent="0.25">
      <c r="B59" s="5"/>
      <c r="C59" s="319"/>
      <c r="D59" s="320"/>
      <c r="E59" s="22"/>
      <c r="F59" s="25"/>
      <c r="G59" s="8"/>
      <c r="H59" s="6" t="str">
        <f t="shared" si="9"/>
        <v/>
      </c>
      <c r="I59" s="112"/>
      <c r="J59" s="112"/>
      <c r="K59" s="112"/>
      <c r="L59" s="112"/>
      <c r="M59" s="7" t="str">
        <f t="shared" si="13"/>
        <v/>
      </c>
      <c r="N59" s="18" t="str">
        <f t="shared" si="11"/>
        <v/>
      </c>
      <c r="O59" s="110" t="str">
        <f t="shared" si="14"/>
        <v/>
      </c>
      <c r="Q59" s="111"/>
    </row>
    <row r="60" spans="2:17" s="63" customFormat="1" ht="15.95" customHeight="1" thickBot="1" x14ac:dyDescent="0.3">
      <c r="B60" s="237" t="s">
        <v>184</v>
      </c>
      <c r="C60" s="326"/>
      <c r="D60" s="327"/>
      <c r="E60" s="238"/>
      <c r="F60" s="261"/>
      <c r="G60" s="261"/>
      <c r="H60" s="269"/>
      <c r="I60" s="112"/>
      <c r="J60" s="112"/>
      <c r="K60" s="112"/>
      <c r="L60" s="112"/>
      <c r="M60" s="249">
        <f>SUM(M40:M59)</f>
        <v>0</v>
      </c>
      <c r="N60" s="244"/>
      <c r="O60" s="245">
        <f>SUM(O40:O59)</f>
        <v>0</v>
      </c>
      <c r="Q60" s="2"/>
    </row>
    <row r="61" spans="2:17" ht="12.75" customHeight="1" thickBot="1" x14ac:dyDescent="0.25">
      <c r="I61" s="100"/>
      <c r="J61" s="100"/>
      <c r="K61" s="99"/>
      <c r="L61" s="99"/>
      <c r="N61" s="101"/>
      <c r="O61" s="99"/>
    </row>
    <row r="62" spans="2:17" ht="26.25" customHeight="1" thickBot="1" x14ac:dyDescent="0.3">
      <c r="B62" s="236" t="s">
        <v>309</v>
      </c>
      <c r="C62"/>
      <c r="D62"/>
      <c r="E62"/>
      <c r="F62"/>
      <c r="G62"/>
      <c r="H62"/>
      <c r="I62"/>
      <c r="J62"/>
      <c r="K62"/>
      <c r="L62"/>
      <c r="M62"/>
      <c r="N62"/>
      <c r="O62"/>
    </row>
    <row r="63" spans="2:17" ht="26.25" customHeight="1" x14ac:dyDescent="0.2">
      <c r="B63" s="225" t="s">
        <v>167</v>
      </c>
      <c r="C63" s="324" t="s">
        <v>185</v>
      </c>
      <c r="D63" s="325" t="s">
        <v>186</v>
      </c>
      <c r="E63" s="229" t="s">
        <v>300</v>
      </c>
      <c r="F63" s="228" t="s">
        <v>292</v>
      </c>
      <c r="G63" s="229" t="s">
        <v>187</v>
      </c>
      <c r="H63" s="232" t="s">
        <v>188</v>
      </c>
      <c r="I63" s="229" t="s">
        <v>189</v>
      </c>
      <c r="J63" s="229" t="s">
        <v>264</v>
      </c>
      <c r="K63" s="226" t="s">
        <v>263</v>
      </c>
      <c r="L63" s="229" t="s">
        <v>289</v>
      </c>
      <c r="M63" s="116" t="s">
        <v>183</v>
      </c>
      <c r="N63" s="113" t="s">
        <v>176</v>
      </c>
      <c r="O63" s="114" t="s">
        <v>62</v>
      </c>
    </row>
    <row r="64" spans="2:17" ht="12.75" customHeight="1" x14ac:dyDescent="0.2">
      <c r="B64" s="5"/>
      <c r="C64" s="319"/>
      <c r="D64" s="321"/>
      <c r="E64" s="205"/>
      <c r="F64" s="33"/>
      <c r="G64" s="34"/>
      <c r="H64" s="35"/>
      <c r="I64" s="35"/>
      <c r="J64" s="36"/>
      <c r="K64" s="36"/>
      <c r="L64" s="37"/>
      <c r="M64" s="32" t="str">
        <f>IFERROR(IF(LEFT(E64,2)="Sp",(H64-I64)*L64,IF(LEFT(E64,2)="Ap",((H64/J64)*K64)*L64,"")),"")</f>
        <v/>
      </c>
      <c r="N64" s="18" t="str">
        <f t="shared" ref="N64:N78" si="15">IFERROR($C$10,"")</f>
        <v/>
      </c>
      <c r="O64" s="110" t="str">
        <f t="shared" ref="O64" si="16">IFERROR(M64*N64,"")</f>
        <v/>
      </c>
    </row>
    <row r="65" spans="2:15" ht="12.75" customHeight="1" x14ac:dyDescent="0.2">
      <c r="B65" s="5"/>
      <c r="C65" s="319"/>
      <c r="D65" s="321"/>
      <c r="E65" s="31"/>
      <c r="F65" s="33"/>
      <c r="G65" s="34"/>
      <c r="H65" s="35"/>
      <c r="I65" s="35"/>
      <c r="J65" s="36"/>
      <c r="K65" s="36"/>
      <c r="L65" s="37"/>
      <c r="M65" s="32" t="str">
        <f t="shared" ref="M65:M78" si="17">IFERROR(IF(LEFT(E65,2)="Sp",(H65-I65)*L65,IF(LEFT(E65,2)="Ap",((H65/J65)*K65)*L65,"")),"")</f>
        <v/>
      </c>
      <c r="N65" s="18" t="str">
        <f t="shared" si="15"/>
        <v/>
      </c>
      <c r="O65" s="110" t="str">
        <f t="shared" ref="O65:O78" si="18">IFERROR(M65*N65,"")</f>
        <v/>
      </c>
    </row>
    <row r="66" spans="2:15" ht="12.75" customHeight="1" x14ac:dyDescent="0.2">
      <c r="B66" s="5"/>
      <c r="C66" s="319"/>
      <c r="D66" s="321"/>
      <c r="E66" s="31"/>
      <c r="F66" s="33"/>
      <c r="G66" s="34"/>
      <c r="H66" s="35"/>
      <c r="I66" s="35"/>
      <c r="J66" s="36"/>
      <c r="K66" s="36"/>
      <c r="L66" s="37"/>
      <c r="M66" s="32" t="str">
        <f t="shared" si="17"/>
        <v/>
      </c>
      <c r="N66" s="18" t="str">
        <f t="shared" si="15"/>
        <v/>
      </c>
      <c r="O66" s="110" t="str">
        <f t="shared" si="18"/>
        <v/>
      </c>
    </row>
    <row r="67" spans="2:15" ht="12.75" customHeight="1" x14ac:dyDescent="0.2">
      <c r="B67" s="5"/>
      <c r="C67" s="319"/>
      <c r="D67" s="321"/>
      <c r="E67" s="31"/>
      <c r="F67" s="33"/>
      <c r="G67" s="34"/>
      <c r="H67" s="35"/>
      <c r="I67" s="35"/>
      <c r="J67" s="36"/>
      <c r="K67" s="36"/>
      <c r="L67" s="37"/>
      <c r="M67" s="32" t="str">
        <f t="shared" si="17"/>
        <v/>
      </c>
      <c r="N67" s="18" t="str">
        <f t="shared" si="15"/>
        <v/>
      </c>
      <c r="O67" s="110" t="str">
        <f t="shared" si="18"/>
        <v/>
      </c>
    </row>
    <row r="68" spans="2:15" ht="12.75" customHeight="1" x14ac:dyDescent="0.2">
      <c r="B68" s="5"/>
      <c r="C68" s="319"/>
      <c r="D68" s="321"/>
      <c r="E68" s="31"/>
      <c r="F68" s="33"/>
      <c r="G68" s="34"/>
      <c r="H68" s="35"/>
      <c r="I68" s="35"/>
      <c r="J68" s="36"/>
      <c r="K68" s="36"/>
      <c r="L68" s="37"/>
      <c r="M68" s="32" t="str">
        <f t="shared" si="17"/>
        <v/>
      </c>
      <c r="N68" s="18" t="str">
        <f t="shared" si="15"/>
        <v/>
      </c>
      <c r="O68" s="110" t="str">
        <f t="shared" si="18"/>
        <v/>
      </c>
    </row>
    <row r="69" spans="2:15" ht="12.75" customHeight="1" x14ac:dyDescent="0.2">
      <c r="B69" s="5"/>
      <c r="C69" s="319"/>
      <c r="D69" s="321"/>
      <c r="E69" s="31"/>
      <c r="F69" s="33"/>
      <c r="G69" s="34"/>
      <c r="H69" s="35"/>
      <c r="I69" s="35"/>
      <c r="J69" s="36"/>
      <c r="K69" s="36"/>
      <c r="L69" s="37"/>
      <c r="M69" s="32" t="str">
        <f t="shared" si="17"/>
        <v/>
      </c>
      <c r="N69" s="18" t="str">
        <f t="shared" si="15"/>
        <v/>
      </c>
      <c r="O69" s="110" t="str">
        <f t="shared" si="18"/>
        <v/>
      </c>
    </row>
    <row r="70" spans="2:15" ht="12.75" customHeight="1" x14ac:dyDescent="0.2">
      <c r="B70" s="5"/>
      <c r="C70" s="319"/>
      <c r="D70" s="321"/>
      <c r="E70" s="31"/>
      <c r="F70" s="33"/>
      <c r="G70" s="34"/>
      <c r="H70" s="35"/>
      <c r="I70" s="35"/>
      <c r="J70" s="36"/>
      <c r="K70" s="36"/>
      <c r="L70" s="37"/>
      <c r="M70" s="32" t="str">
        <f t="shared" si="17"/>
        <v/>
      </c>
      <c r="N70" s="18" t="str">
        <f t="shared" si="15"/>
        <v/>
      </c>
      <c r="O70" s="110" t="str">
        <f t="shared" si="18"/>
        <v/>
      </c>
    </row>
    <row r="71" spans="2:15" ht="12.75" customHeight="1" x14ac:dyDescent="0.2">
      <c r="B71" s="5"/>
      <c r="C71" s="319"/>
      <c r="D71" s="321"/>
      <c r="E71" s="31"/>
      <c r="F71" s="33"/>
      <c r="G71" s="34"/>
      <c r="H71" s="35"/>
      <c r="I71" s="35"/>
      <c r="J71" s="36"/>
      <c r="K71" s="36"/>
      <c r="L71" s="37"/>
      <c r="M71" s="32" t="str">
        <f t="shared" si="17"/>
        <v/>
      </c>
      <c r="N71" s="18" t="str">
        <f t="shared" si="15"/>
        <v/>
      </c>
      <c r="O71" s="110" t="str">
        <f t="shared" si="18"/>
        <v/>
      </c>
    </row>
    <row r="72" spans="2:15" ht="12.75" customHeight="1" x14ac:dyDescent="0.2">
      <c r="B72" s="5"/>
      <c r="C72" s="319"/>
      <c r="D72" s="321"/>
      <c r="E72" s="31"/>
      <c r="F72" s="33"/>
      <c r="G72" s="34"/>
      <c r="H72" s="35"/>
      <c r="I72" s="35"/>
      <c r="J72" s="36"/>
      <c r="K72" s="36"/>
      <c r="L72" s="37"/>
      <c r="M72" s="32" t="str">
        <f t="shared" si="17"/>
        <v/>
      </c>
      <c r="N72" s="18" t="str">
        <f t="shared" si="15"/>
        <v/>
      </c>
      <c r="O72" s="110" t="str">
        <f t="shared" si="18"/>
        <v/>
      </c>
    </row>
    <row r="73" spans="2:15" ht="12.75" customHeight="1" x14ac:dyDescent="0.2">
      <c r="B73" s="5"/>
      <c r="C73" s="319"/>
      <c r="D73" s="321"/>
      <c r="E73" s="31"/>
      <c r="F73" s="33"/>
      <c r="G73" s="34"/>
      <c r="H73" s="35"/>
      <c r="I73" s="35"/>
      <c r="J73" s="36"/>
      <c r="K73" s="36"/>
      <c r="L73" s="37"/>
      <c r="M73" s="32" t="str">
        <f t="shared" si="17"/>
        <v/>
      </c>
      <c r="N73" s="18" t="str">
        <f t="shared" si="15"/>
        <v/>
      </c>
      <c r="O73" s="110" t="str">
        <f t="shared" si="18"/>
        <v/>
      </c>
    </row>
    <row r="74" spans="2:15" ht="12.75" customHeight="1" x14ac:dyDescent="0.2">
      <c r="B74" s="5"/>
      <c r="C74" s="319"/>
      <c r="D74" s="321"/>
      <c r="E74" s="31"/>
      <c r="F74" s="33"/>
      <c r="G74" s="34"/>
      <c r="H74" s="35"/>
      <c r="I74" s="35"/>
      <c r="J74" s="36"/>
      <c r="K74" s="36"/>
      <c r="L74" s="37"/>
      <c r="M74" s="32" t="str">
        <f t="shared" si="17"/>
        <v/>
      </c>
      <c r="N74" s="18" t="str">
        <f t="shared" si="15"/>
        <v/>
      </c>
      <c r="O74" s="110" t="str">
        <f t="shared" si="18"/>
        <v/>
      </c>
    </row>
    <row r="75" spans="2:15" ht="12.75" customHeight="1" x14ac:dyDescent="0.2">
      <c r="B75" s="5"/>
      <c r="C75" s="319"/>
      <c r="D75" s="321"/>
      <c r="E75" s="31"/>
      <c r="F75" s="33"/>
      <c r="G75" s="34"/>
      <c r="H75" s="35"/>
      <c r="I75" s="35"/>
      <c r="J75" s="36"/>
      <c r="K75" s="36"/>
      <c r="L75" s="37"/>
      <c r="M75" s="32" t="str">
        <f t="shared" si="17"/>
        <v/>
      </c>
      <c r="N75" s="18" t="str">
        <f t="shared" si="15"/>
        <v/>
      </c>
      <c r="O75" s="110" t="str">
        <f t="shared" si="18"/>
        <v/>
      </c>
    </row>
    <row r="76" spans="2:15" ht="12.75" customHeight="1" x14ac:dyDescent="0.2">
      <c r="B76" s="5"/>
      <c r="C76" s="319"/>
      <c r="D76" s="321"/>
      <c r="E76" s="31"/>
      <c r="F76" s="33"/>
      <c r="G76" s="34"/>
      <c r="H76" s="35"/>
      <c r="I76" s="35"/>
      <c r="J76" s="36"/>
      <c r="K76" s="36"/>
      <c r="L76" s="37"/>
      <c r="M76" s="32" t="str">
        <f t="shared" si="17"/>
        <v/>
      </c>
      <c r="N76" s="18" t="str">
        <f t="shared" si="15"/>
        <v/>
      </c>
      <c r="O76" s="110" t="str">
        <f t="shared" si="18"/>
        <v/>
      </c>
    </row>
    <row r="77" spans="2:15" ht="12.75" customHeight="1" x14ac:dyDescent="0.2">
      <c r="B77" s="5"/>
      <c r="C77" s="319"/>
      <c r="D77" s="321"/>
      <c r="E77" s="31"/>
      <c r="F77" s="33"/>
      <c r="G77" s="34"/>
      <c r="H77" s="35"/>
      <c r="I77" s="35"/>
      <c r="J77" s="36"/>
      <c r="K77" s="36"/>
      <c r="L77" s="37"/>
      <c r="M77" s="32" t="str">
        <f t="shared" si="17"/>
        <v/>
      </c>
      <c r="N77" s="18" t="str">
        <f t="shared" si="15"/>
        <v/>
      </c>
      <c r="O77" s="110" t="str">
        <f t="shared" si="18"/>
        <v/>
      </c>
    </row>
    <row r="78" spans="2:15" ht="12.75" customHeight="1" x14ac:dyDescent="0.2">
      <c r="B78" s="5"/>
      <c r="C78" s="319"/>
      <c r="D78" s="321"/>
      <c r="E78" s="31"/>
      <c r="F78" s="33"/>
      <c r="G78" s="34"/>
      <c r="H78" s="35"/>
      <c r="I78" s="35"/>
      <c r="J78" s="36"/>
      <c r="K78" s="36"/>
      <c r="L78" s="37"/>
      <c r="M78" s="32" t="str">
        <f t="shared" si="17"/>
        <v/>
      </c>
      <c r="N78" s="18" t="str">
        <f t="shared" si="15"/>
        <v/>
      </c>
      <c r="O78" s="110" t="str">
        <f t="shared" si="18"/>
        <v/>
      </c>
    </row>
    <row r="79" spans="2:15" ht="15.95" customHeight="1" thickBot="1" x14ac:dyDescent="0.25">
      <c r="B79" s="237" t="s">
        <v>184</v>
      </c>
      <c r="C79" s="326"/>
      <c r="D79" s="326"/>
      <c r="E79" s="239"/>
      <c r="F79" s="238"/>
      <c r="G79" s="239"/>
      <c r="H79" s="240"/>
      <c r="I79" s="240"/>
      <c r="J79" s="240"/>
      <c r="K79" s="241"/>
      <c r="L79" s="242"/>
      <c r="M79" s="243">
        <f>SUM(M64:M78)</f>
        <v>0</v>
      </c>
      <c r="N79" s="244"/>
      <c r="O79" s="245">
        <f>SUM(O64:O78)</f>
        <v>0</v>
      </c>
    </row>
    <row r="80" spans="2:15" ht="12.75" customHeight="1" thickBot="1" x14ac:dyDescent="0.25">
      <c r="I80" s="100"/>
      <c r="J80" s="100"/>
      <c r="K80" s="100"/>
      <c r="L80" s="100"/>
      <c r="M80" s="117"/>
      <c r="N80" s="118"/>
      <c r="O80" s="119"/>
    </row>
    <row r="81" spans="2:18" s="120" customFormat="1" ht="15.75" thickBot="1" x14ac:dyDescent="0.3">
      <c r="B81" s="99"/>
      <c r="C81" s="99"/>
      <c r="D81" s="99"/>
      <c r="E81" s="99"/>
      <c r="F81" s="99"/>
      <c r="G81" s="99"/>
      <c r="H81" s="99"/>
      <c r="I81" s="99"/>
      <c r="J81"/>
      <c r="K81"/>
      <c r="L81"/>
      <c r="M81" s="246">
        <f>M36+M60+M79</f>
        <v>0</v>
      </c>
      <c r="N81" s="247"/>
      <c r="O81" s="248">
        <f>O36+O60+O79</f>
        <v>0</v>
      </c>
      <c r="Q81" s="121"/>
      <c r="R81" s="121"/>
    </row>
    <row r="82" spans="2:18" ht="15.75" thickBot="1" x14ac:dyDescent="0.3">
      <c r="C82" s="340" t="s">
        <v>302</v>
      </c>
      <c r="D82" s="341"/>
    </row>
    <row r="83" spans="2:18" ht="140.25" customHeight="1" x14ac:dyDescent="0.2">
      <c r="C83" s="335" t="s">
        <v>301</v>
      </c>
      <c r="D83" s="336"/>
      <c r="E83" s="233" t="s">
        <v>293</v>
      </c>
      <c r="F83" s="233" t="s">
        <v>294</v>
      </c>
      <c r="G83" s="329" t="s">
        <v>296</v>
      </c>
      <c r="H83" s="330"/>
      <c r="I83" s="330"/>
      <c r="J83" s="329" t="s">
        <v>299</v>
      </c>
      <c r="K83" s="330"/>
      <c r="L83" s="331"/>
      <c r="N83" s="122"/>
    </row>
    <row r="84" spans="2:18" ht="143.25" customHeight="1" thickBot="1" x14ac:dyDescent="0.25">
      <c r="C84" s="337"/>
      <c r="D84" s="338"/>
      <c r="E84" s="234" t="s">
        <v>295</v>
      </c>
      <c r="F84" s="235" t="s">
        <v>298</v>
      </c>
      <c r="G84" s="339" t="s">
        <v>310</v>
      </c>
      <c r="H84" s="333"/>
      <c r="I84" s="333"/>
      <c r="J84" s="332" t="s">
        <v>297</v>
      </c>
      <c r="K84" s="333"/>
      <c r="L84" s="334"/>
    </row>
  </sheetData>
  <sheetProtection algorithmName="SHA-512" hashValue="p5i+OuRSanTydOz2Su2mzcKvspJaZaY2z+Es/gsj7ayRYirlta4ipV4DrM/yUnMKlG7IEiVu6GImwTU4CsNP2g==" saltValue="Iowg3wxDB0Fm/Y6E1UKAYw==" spinCount="100000" sheet="1" objects="1" scenarios="1" selectLockedCells="1"/>
  <mergeCells count="91">
    <mergeCell ref="H3:H6"/>
    <mergeCell ref="I3:J3"/>
    <mergeCell ref="I4:J4"/>
    <mergeCell ref="I5:J5"/>
    <mergeCell ref="I6:J6"/>
    <mergeCell ref="E17:F17"/>
    <mergeCell ref="E18:F18"/>
    <mergeCell ref="C5:D5"/>
    <mergeCell ref="C6:D6"/>
    <mergeCell ref="C82:D82"/>
    <mergeCell ref="C11:D11"/>
    <mergeCell ref="E15:F15"/>
    <mergeCell ref="E16:F16"/>
    <mergeCell ref="C76:D76"/>
    <mergeCell ref="C77:D77"/>
    <mergeCell ref="C78:D78"/>
    <mergeCell ref="C79:D79"/>
    <mergeCell ref="C63:D63"/>
    <mergeCell ref="C64:D64"/>
    <mergeCell ref="C70:D70"/>
    <mergeCell ref="C71:D71"/>
    <mergeCell ref="C83:D84"/>
    <mergeCell ref="G83:I83"/>
    <mergeCell ref="J83:L83"/>
    <mergeCell ref="G84:I84"/>
    <mergeCell ref="J84:L84"/>
    <mergeCell ref="C3:D3"/>
    <mergeCell ref="C7:D7"/>
    <mergeCell ref="C8:D8"/>
    <mergeCell ref="C9:D9"/>
    <mergeCell ref="C10:D10"/>
    <mergeCell ref="C72:D72"/>
    <mergeCell ref="C73:D73"/>
    <mergeCell ref="C65:D65"/>
    <mergeCell ref="C66:D66"/>
    <mergeCell ref="C67:D67"/>
    <mergeCell ref="C68:D68"/>
    <mergeCell ref="C69:D69"/>
    <mergeCell ref="C60:D60"/>
    <mergeCell ref="E7:E9"/>
    <mergeCell ref="E11:E12"/>
    <mergeCell ref="C74:D74"/>
    <mergeCell ref="C75:D75"/>
    <mergeCell ref="C53:D53"/>
    <mergeCell ref="C56:D56"/>
    <mergeCell ref="C57:D57"/>
    <mergeCell ref="C58:D58"/>
    <mergeCell ref="C59:D59"/>
    <mergeCell ref="C55:D55"/>
    <mergeCell ref="C54:D54"/>
    <mergeCell ref="C15:D15"/>
    <mergeCell ref="C16:D16"/>
    <mergeCell ref="C27:D27"/>
    <mergeCell ref="C41:D41"/>
    <mergeCell ref="C52:D52"/>
    <mergeCell ref="C12:D12"/>
    <mergeCell ref="C32:D32"/>
    <mergeCell ref="C33:D33"/>
    <mergeCell ref="C34:D34"/>
    <mergeCell ref="C35:D35"/>
    <mergeCell ref="C51:D51"/>
    <mergeCell ref="E24:F24"/>
    <mergeCell ref="E25:F25"/>
    <mergeCell ref="E26:F26"/>
    <mergeCell ref="C42:D42"/>
    <mergeCell ref="C43:D43"/>
    <mergeCell ref="E32:F32"/>
    <mergeCell ref="E33:F33"/>
    <mergeCell ref="E34:F34"/>
    <mergeCell ref="E35:F35"/>
    <mergeCell ref="E36:F36"/>
    <mergeCell ref="C31:D31"/>
    <mergeCell ref="C39:D39"/>
    <mergeCell ref="C40:D40"/>
    <mergeCell ref="E30:F30"/>
    <mergeCell ref="E31:F31"/>
    <mergeCell ref="E27:F27"/>
    <mergeCell ref="E19:F19"/>
    <mergeCell ref="E20:F20"/>
    <mergeCell ref="E21:F21"/>
    <mergeCell ref="E22:F22"/>
    <mergeCell ref="E23:F23"/>
    <mergeCell ref="E28:F28"/>
    <mergeCell ref="E29:F29"/>
    <mergeCell ref="C48:D48"/>
    <mergeCell ref="C49:D49"/>
    <mergeCell ref="C50:D50"/>
    <mergeCell ref="C44:D44"/>
    <mergeCell ref="C45:D45"/>
    <mergeCell ref="C46:D46"/>
    <mergeCell ref="C47:D47"/>
  </mergeCells>
  <dataValidations count="1">
    <dataValidation type="list" allowBlank="1" showInputMessage="1" showErrorMessage="1" sqref="E64:E78" xr:uid="{E099E088-1B1B-5647-B815-4CBAABF5FCCA}">
      <formula1>Gebruik_app</formula1>
    </dataValidation>
  </dataValidations>
  <hyperlinks>
    <hyperlink ref="E7:E9" r:id="rId1" display="Voor het bepalen van de juiste omvang van de onderneming. Zie MKB-toets van RVO." xr:uid="{A25E4407-D06E-4EE4-B8A9-21006875D547}"/>
  </hyperlinks>
  <pageMargins left="0.7" right="0.7" top="0.75" bottom="0.75" header="0.3" footer="0.3"/>
  <pageSetup paperSize="9" orientation="portrait" horizontalDpi="4294967293" r:id="rId2"/>
  <ignoredErrors>
    <ignoredError sqref="C7:D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1163A775-3F1E-4D82-A22E-AC0F00E70355}">
          <x14:formula1>
            <xm:f>INDIRECT('Niet aan komen'!$M$5)</xm:f>
          </x14:formula1>
          <xm:sqref>C6:D6</xm:sqref>
        </x14:dataValidation>
        <x14:dataValidation type="list" allowBlank="1" showInputMessage="1" showErrorMessage="1" xr:uid="{EEA8E8C7-02D0-4547-8792-AE6B79902BE0}">
          <x14:formula1>
            <xm:f>'Niet aan komen'!$C$24:$C$25</xm:f>
          </x14:formula1>
          <xm:sqref>C11:D11</xm:sqref>
        </x14:dataValidation>
        <x14:dataValidation type="list" allowBlank="1" showInputMessage="1" showErrorMessage="1" xr:uid="{5663FF0F-14AD-0548-9B29-B79A4ED397E0}">
          <x14:formula1>
            <xm:f>'Niet aan komen'!$F$24:$F$31</xm:f>
          </x14:formula1>
          <xm:sqref>H16:H35</xm:sqref>
        </x14:dataValidation>
        <x14:dataValidation type="list" allowBlank="1" showInputMessage="1" showErrorMessage="1" xr:uid="{B71BE22A-54BF-470E-B35B-2EE724688FF0}">
          <x14:formula1>
            <xm:f>'Niet aan komen'!$C$16:$C$20</xm:f>
          </x14:formula1>
          <xm:sqref>C12:D12</xm:sqref>
        </x14:dataValidation>
        <x14:dataValidation type="list" allowBlank="1" showInputMessage="1" showErrorMessage="1" xr:uid="{82D0C28B-ACFF-FC4E-8A38-36EC48AB16EC}">
          <x14:formula1>
            <xm:f>'Niet aan komen'!$B$16:$B$23</xm:f>
          </x14:formula1>
          <xm:sqref>E16:E35</xm:sqref>
        </x14:dataValidation>
        <x14:dataValidation type="list" allowBlank="1" showInputMessage="1" showErrorMessage="1" xr:uid="{153DB67D-AB39-AA44-864B-1D32D1B2AF45}">
          <x14:formula1>
            <xm:f>'Niet aan komen'!$B$16:$B$18</xm:f>
          </x14:formula1>
          <xm:sqref>E40:E59</xm:sqref>
        </x14:dataValidation>
        <x14:dataValidation type="list" allowBlank="1" showInputMessage="1" showErrorMessage="1" xr:uid="{4BAF9A7C-C57D-40CF-AD34-5DE88B9AA93D}">
          <x14:formula1>
            <xm:f>'Niet aan komen'!$B$5:$B$12</xm:f>
          </x14:formula1>
          <xm:sqref>F40:F59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9E8-0D63-4F10-A3D1-252EEB71477A}">
  <dimension ref="B1:H17"/>
  <sheetViews>
    <sheetView showGridLines="0" showZeros="0" workbookViewId="0">
      <selection activeCell="C102" sqref="C102"/>
    </sheetView>
  </sheetViews>
  <sheetFormatPr defaultColWidth="9.140625" defaultRowHeight="12" x14ac:dyDescent="0.2"/>
  <cols>
    <col min="1" max="1" width="8.7109375" style="38" customWidth="1"/>
    <col min="2" max="2" width="37.85546875" style="38" customWidth="1"/>
    <col min="3" max="3" width="32.7109375" style="38" customWidth="1"/>
    <col min="4" max="4" width="32.7109375" style="58" customWidth="1"/>
    <col min="5" max="5" width="15.140625" style="38" customWidth="1"/>
    <col min="6" max="6" width="12.28515625" style="38" customWidth="1"/>
    <col min="7" max="7" width="11.7109375" style="38" customWidth="1"/>
    <col min="8" max="8" width="11.28515625" style="38" customWidth="1"/>
    <col min="9" max="16384" width="9.140625" style="38"/>
  </cols>
  <sheetData>
    <row r="1" spans="2:8" s="99" customFormat="1" ht="32.25" customHeight="1" x14ac:dyDescent="0.2">
      <c r="B1" s="207" t="s">
        <v>198</v>
      </c>
      <c r="C1" s="206"/>
      <c r="D1" s="206"/>
      <c r="E1" s="206"/>
      <c r="F1" s="206"/>
      <c r="G1" s="206"/>
      <c r="H1" s="296"/>
    </row>
    <row r="2" spans="2:8" customFormat="1" ht="12.75" customHeight="1" x14ac:dyDescent="0.25">
      <c r="B2" s="210"/>
      <c r="C2" s="211"/>
      <c r="D2" s="211"/>
      <c r="E2" s="211"/>
      <c r="F2" s="211"/>
      <c r="G2" s="211"/>
      <c r="H2" s="212"/>
    </row>
    <row r="3" spans="2:8" ht="15" customHeight="1" x14ac:dyDescent="0.2">
      <c r="B3" s="276" t="s">
        <v>151</v>
      </c>
      <c r="C3" s="370" t="str">
        <f>'1. Begroting penvoerder'!C3</f>
        <v>Uitvoeringsverordening subsidie Energietransitie Provincie Utrecht 2021 (USET)</v>
      </c>
      <c r="D3" s="370"/>
      <c r="E3" s="271"/>
      <c r="F3" s="272"/>
      <c r="G3" s="271"/>
      <c r="H3" s="297"/>
    </row>
    <row r="4" spans="2:8" ht="15" customHeight="1" x14ac:dyDescent="0.2">
      <c r="B4" s="276" t="s">
        <v>159</v>
      </c>
      <c r="C4" s="370">
        <f>'1. Begroting penvoerder'!C7</f>
        <v>0</v>
      </c>
      <c r="D4" s="370"/>
      <c r="E4" s="271"/>
      <c r="F4" s="271"/>
      <c r="G4" s="271"/>
      <c r="H4" s="273"/>
    </row>
    <row r="5" spans="2:8" ht="15" customHeight="1" x14ac:dyDescent="0.2">
      <c r="B5" s="276" t="s">
        <v>161</v>
      </c>
      <c r="C5" s="371">
        <f>'1. Begroting penvoerder'!C8</f>
        <v>0</v>
      </c>
      <c r="D5" s="371"/>
      <c r="E5" s="271"/>
      <c r="F5" s="271"/>
      <c r="G5" s="271"/>
      <c r="H5" s="273"/>
    </row>
    <row r="6" spans="2:8" ht="15" customHeight="1" thickBot="1" x14ac:dyDescent="0.25">
      <c r="B6" s="277" t="s">
        <v>162</v>
      </c>
      <c r="C6" s="372">
        <f>'1. Begroting penvoerder'!C9</f>
        <v>0</v>
      </c>
      <c r="D6" s="372"/>
      <c r="E6" s="274"/>
      <c r="F6" s="274"/>
      <c r="G6" s="274"/>
      <c r="H6" s="275"/>
    </row>
    <row r="7" spans="2:8" ht="15" customHeight="1" thickBot="1" x14ac:dyDescent="0.25">
      <c r="B7" s="63"/>
      <c r="C7" s="64"/>
      <c r="D7" s="64"/>
    </row>
    <row r="8" spans="2:8" ht="20.100000000000001" customHeight="1" x14ac:dyDescent="0.2">
      <c r="B8" s="288"/>
      <c r="C8" s="289"/>
      <c r="D8" s="289"/>
      <c r="E8" s="373" t="s">
        <v>199</v>
      </c>
      <c r="F8" s="373"/>
      <c r="G8" s="373"/>
      <c r="H8" s="374"/>
    </row>
    <row r="9" spans="2:8" s="63" customFormat="1" ht="20.100000000000001" customHeight="1" x14ac:dyDescent="0.2">
      <c r="B9" s="290" t="s">
        <v>200</v>
      </c>
      <c r="C9" s="281" t="s">
        <v>201</v>
      </c>
      <c r="D9" s="281" t="s">
        <v>183</v>
      </c>
      <c r="E9" s="287">
        <v>2024</v>
      </c>
      <c r="F9" s="287">
        <v>2025</v>
      </c>
      <c r="G9" s="287">
        <v>2026</v>
      </c>
      <c r="H9" s="292">
        <v>2027</v>
      </c>
    </row>
    <row r="10" spans="2:8" ht="20.100000000000001" customHeight="1" x14ac:dyDescent="0.2">
      <c r="B10" s="71" t="s">
        <v>202</v>
      </c>
      <c r="C10" s="282">
        <f>'1. Begroting penvoerder'!C5</f>
        <v>0</v>
      </c>
      <c r="D10" s="283">
        <f>'1. Begroting penvoerder'!M81</f>
        <v>0</v>
      </c>
      <c r="E10" s="9"/>
      <c r="F10" s="9"/>
      <c r="G10" s="9"/>
      <c r="H10" s="10"/>
    </row>
    <row r="11" spans="2:8" ht="20.100000000000001" customHeight="1" x14ac:dyDescent="0.2">
      <c r="B11" s="71" t="s">
        <v>203</v>
      </c>
      <c r="C11" s="282">
        <f>'2. Begroting deelnemer 1'!C5</f>
        <v>0</v>
      </c>
      <c r="D11" s="283">
        <f>'2. Begroting deelnemer 1'!M81</f>
        <v>0</v>
      </c>
      <c r="E11" s="9"/>
      <c r="F11" s="9"/>
      <c r="G11" s="9"/>
      <c r="H11" s="10"/>
    </row>
    <row r="12" spans="2:8" ht="20.100000000000001" customHeight="1" x14ac:dyDescent="0.2">
      <c r="B12" s="71" t="s">
        <v>204</v>
      </c>
      <c r="C12" s="282">
        <f>'3. Begroting deelnemer 2'!C5</f>
        <v>0</v>
      </c>
      <c r="D12" s="283">
        <f>'3. Begroting deelnemer 2'!M81</f>
        <v>0</v>
      </c>
      <c r="E12" s="9"/>
      <c r="F12" s="9"/>
      <c r="G12" s="9"/>
      <c r="H12" s="10"/>
    </row>
    <row r="13" spans="2:8" ht="20.100000000000001" customHeight="1" x14ac:dyDescent="0.2">
      <c r="B13" s="71" t="s">
        <v>205</v>
      </c>
      <c r="C13" s="282">
        <f>'4. Begroting deelnemer 3'!C5</f>
        <v>0</v>
      </c>
      <c r="D13" s="283">
        <f>'4. Begroting deelnemer 3'!M81</f>
        <v>0</v>
      </c>
      <c r="E13" s="9"/>
      <c r="F13" s="9"/>
      <c r="G13" s="9"/>
      <c r="H13" s="10"/>
    </row>
    <row r="14" spans="2:8" ht="20.100000000000001" customHeight="1" x14ac:dyDescent="0.2">
      <c r="B14" s="71" t="s">
        <v>206</v>
      </c>
      <c r="C14" s="282">
        <f>'5. Begroting deelnemer 4'!C5</f>
        <v>0</v>
      </c>
      <c r="D14" s="283">
        <f>'5. Begroting deelnemer 4'!M81</f>
        <v>0</v>
      </c>
      <c r="E14" s="9"/>
      <c r="F14" s="9"/>
      <c r="G14" s="9"/>
      <c r="H14" s="10"/>
    </row>
    <row r="15" spans="2:8" s="59" customFormat="1" ht="20.100000000000001" customHeight="1" thickBot="1" x14ac:dyDescent="0.25">
      <c r="B15" s="291" t="s">
        <v>207</v>
      </c>
      <c r="C15" s="284"/>
      <c r="D15" s="285">
        <f>SUM(D10:D14)</f>
        <v>0</v>
      </c>
      <c r="E15" s="293">
        <f>SUM(E10:E14)</f>
        <v>0</v>
      </c>
      <c r="F15" s="293">
        <f>SUM(F10:F14)</f>
        <v>0</v>
      </c>
      <c r="G15" s="293">
        <f>SUM(G10:G14)</f>
        <v>0</v>
      </c>
      <c r="H15" s="294">
        <f>SUM(H10:H14)</f>
        <v>0</v>
      </c>
    </row>
    <row r="16" spans="2:8" s="59" customFormat="1" ht="20.100000000000001" customHeight="1" x14ac:dyDescent="0.2">
      <c r="B16" s="291" t="s">
        <v>208</v>
      </c>
      <c r="C16" s="286"/>
      <c r="D16" s="295">
        <f>E15+F15+G15+H15</f>
        <v>0</v>
      </c>
      <c r="E16" s="97"/>
      <c r="F16" s="97"/>
      <c r="G16" s="97"/>
      <c r="H16" s="97"/>
    </row>
    <row r="17" spans="2:4" s="98" customFormat="1" ht="20.100000000000001" customHeight="1" thickBot="1" x14ac:dyDescent="0.3">
      <c r="B17" s="279" t="s">
        <v>209</v>
      </c>
      <c r="C17" s="280">
        <f>D15-D16</f>
        <v>0</v>
      </c>
      <c r="D17" s="278" t="s">
        <v>210</v>
      </c>
    </row>
  </sheetData>
  <sheetProtection algorithmName="SHA-512" hashValue="YVqU5Fr441nwTiNXBCwlnNKaqWNObQv6WzW6qaACtFy+cwpBxlYPUr2G/EqLJpVQbvcVI51fGnl85BwfzNNbcA==" saltValue="Cg+8FTaFlREznCpI/9W9gA==" spinCount="100000" sheet="1" objects="1" scenarios="1" selectLockedCells="1"/>
  <mergeCells count="5">
    <mergeCell ref="C3:D3"/>
    <mergeCell ref="C4:D4"/>
    <mergeCell ref="C5:D5"/>
    <mergeCell ref="C6:D6"/>
    <mergeCell ref="E8:H8"/>
  </mergeCells>
  <phoneticPr fontId="33" type="noConversion"/>
  <pageMargins left="0.7" right="0.7" top="0.75" bottom="0.75" header="0.3" footer="0.3"/>
  <pageSetup paperSize="9" orientation="portrait" horizontalDpi="4294967293" verticalDpi="0" r:id="rId1"/>
  <ignoredErrors>
    <ignoredError sqref="C3:D3 C4:D4" unlockedFormula="1"/>
    <ignoredError xmlns:x16r3="http://schemas.microsoft.com/office/spreadsheetml/2018/08/main" sqref="C5:D6" unlockedFormula="1" x16r3:misleadingFormat="1"/>
    <ignoredError sqref="E15:H15"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797A-8CCE-420E-8CB2-E6AD0A4E4C27}">
  <dimension ref="B1:H27"/>
  <sheetViews>
    <sheetView showGridLines="0" showZeros="0" workbookViewId="0">
      <selection activeCell="C8" sqref="C8"/>
    </sheetView>
  </sheetViews>
  <sheetFormatPr defaultColWidth="9.140625" defaultRowHeight="12" x14ac:dyDescent="0.2"/>
  <cols>
    <col min="1" max="1" width="8.7109375" style="38" customWidth="1"/>
    <col min="2" max="2" width="53.42578125" style="38" customWidth="1"/>
    <col min="3" max="8" width="30.42578125" style="38" customWidth="1"/>
    <col min="9" max="16384" width="9.140625" style="38"/>
  </cols>
  <sheetData>
    <row r="1" spans="2:8" s="99" customFormat="1" ht="32.25" customHeight="1" x14ac:dyDescent="0.2">
      <c r="B1" s="207" t="s">
        <v>270</v>
      </c>
      <c r="C1" s="206"/>
      <c r="D1" s="206"/>
      <c r="E1" s="206"/>
      <c r="F1" s="206"/>
      <c r="G1" s="206"/>
      <c r="H1" s="296"/>
    </row>
    <row r="2" spans="2:8" customFormat="1" ht="12.75" customHeight="1" thickBot="1" x14ac:dyDescent="0.3">
      <c r="B2" s="210"/>
      <c r="C2" s="211"/>
      <c r="D2" s="211"/>
      <c r="E2" s="211"/>
      <c r="F2" s="211"/>
      <c r="G2" s="211"/>
      <c r="H2" s="212"/>
    </row>
    <row r="3" spans="2:8" ht="14.25" customHeight="1" thickBot="1" x14ac:dyDescent="0.25">
      <c r="B3" s="176" t="s">
        <v>153</v>
      </c>
      <c r="C3" s="271"/>
      <c r="D3" s="271"/>
      <c r="E3" s="271"/>
      <c r="F3" s="271"/>
      <c r="G3" s="271"/>
      <c r="H3" s="273"/>
    </row>
    <row r="4" spans="2:8" ht="108.75" customHeight="1" thickBot="1" x14ac:dyDescent="0.3">
      <c r="B4" s="375" t="s">
        <v>271</v>
      </c>
      <c r="C4" s="376"/>
      <c r="D4" s="376"/>
      <c r="E4" s="377"/>
      <c r="F4" s="274"/>
      <c r="G4" s="274"/>
      <c r="H4" s="275"/>
    </row>
    <row r="5" spans="2:8" ht="12.75" thickBot="1" x14ac:dyDescent="0.25"/>
    <row r="6" spans="2:8" ht="15" customHeight="1" x14ac:dyDescent="0.2">
      <c r="B6" s="39" t="s">
        <v>201</v>
      </c>
      <c r="C6" s="298" t="s">
        <v>202</v>
      </c>
      <c r="D6" s="298" t="s">
        <v>203</v>
      </c>
      <c r="E6" s="298" t="s">
        <v>204</v>
      </c>
      <c r="F6" s="298" t="s">
        <v>205</v>
      </c>
      <c r="G6" s="298" t="s">
        <v>206</v>
      </c>
      <c r="H6" s="40" t="s">
        <v>211</v>
      </c>
    </row>
    <row r="7" spans="2:8" ht="15" customHeight="1" x14ac:dyDescent="0.2">
      <c r="B7" s="41"/>
      <c r="C7" s="299">
        <f>'1. Begroting penvoerder'!C5</f>
        <v>0</v>
      </c>
      <c r="D7" s="299">
        <f>'2. Begroting deelnemer 1'!C5</f>
        <v>0</v>
      </c>
      <c r="E7" s="299">
        <f>'3. Begroting deelnemer 2'!C5</f>
        <v>0</v>
      </c>
      <c r="F7" s="299">
        <f>'4. Begroting deelnemer 3'!C5</f>
        <v>0</v>
      </c>
      <c r="G7" s="299">
        <f>'5. Begroting deelnemer 4'!C5</f>
        <v>0</v>
      </c>
      <c r="H7" s="42"/>
    </row>
    <row r="8" spans="2:8" ht="15" customHeight="1" x14ac:dyDescent="0.2">
      <c r="B8" s="43" t="s">
        <v>266</v>
      </c>
      <c r="C8" s="24"/>
      <c r="D8" s="24"/>
      <c r="E8" s="24"/>
      <c r="F8" s="24"/>
      <c r="G8" s="24"/>
      <c r="H8" s="177">
        <f>SUM(C8:G8)</f>
        <v>0</v>
      </c>
    </row>
    <row r="9" spans="2:8" ht="15" customHeight="1" x14ac:dyDescent="0.2">
      <c r="B9" s="43" t="s">
        <v>267</v>
      </c>
      <c r="C9" s="24"/>
      <c r="D9" s="24"/>
      <c r="E9" s="24"/>
      <c r="F9" s="24"/>
      <c r="G9" s="24"/>
      <c r="H9" s="177">
        <f t="shared" ref="H9:H14" si="0">SUM(C9:G9)</f>
        <v>0</v>
      </c>
    </row>
    <row r="10" spans="2:8" ht="15" customHeight="1" x14ac:dyDescent="0.2">
      <c r="B10" s="43" t="s">
        <v>268</v>
      </c>
      <c r="C10" s="24"/>
      <c r="D10" s="24"/>
      <c r="E10" s="24"/>
      <c r="F10" s="24"/>
      <c r="G10" s="24"/>
      <c r="H10" s="177">
        <f t="shared" si="0"/>
        <v>0</v>
      </c>
    </row>
    <row r="11" spans="2:8" ht="15" customHeight="1" x14ac:dyDescent="0.2">
      <c r="B11" s="43" t="s">
        <v>281</v>
      </c>
      <c r="C11" s="30"/>
      <c r="D11" s="30"/>
      <c r="E11" s="30"/>
      <c r="F11" s="30"/>
      <c r="G11" s="30"/>
      <c r="H11" s="44"/>
    </row>
    <row r="12" spans="2:8" ht="15" customHeight="1" x14ac:dyDescent="0.2">
      <c r="B12" s="43" t="s">
        <v>265</v>
      </c>
      <c r="C12" s="24"/>
      <c r="D12" s="24"/>
      <c r="E12" s="24"/>
      <c r="F12" s="24"/>
      <c r="G12" s="24"/>
      <c r="H12" s="177">
        <f t="shared" si="0"/>
        <v>0</v>
      </c>
    </row>
    <row r="13" spans="2:8" ht="15" customHeight="1" x14ac:dyDescent="0.2">
      <c r="B13" s="43" t="s">
        <v>281</v>
      </c>
      <c r="C13" s="30"/>
      <c r="D13" s="30"/>
      <c r="E13" s="30"/>
      <c r="F13" s="30"/>
      <c r="G13" s="30"/>
      <c r="H13" s="44"/>
    </row>
    <row r="14" spans="2:8" ht="15" customHeight="1" x14ac:dyDescent="0.25">
      <c r="B14" s="45" t="s">
        <v>269</v>
      </c>
      <c r="C14" s="24"/>
      <c r="D14" s="24"/>
      <c r="E14" s="24"/>
      <c r="F14" s="24"/>
      <c r="G14" s="24"/>
      <c r="H14" s="177">
        <f t="shared" si="0"/>
        <v>0</v>
      </c>
    </row>
    <row r="15" spans="2:8" ht="15" customHeight="1" x14ac:dyDescent="0.2">
      <c r="B15" s="46" t="s">
        <v>211</v>
      </c>
      <c r="C15" s="26">
        <f>SUM(C8:C14)</f>
        <v>0</v>
      </c>
      <c r="D15" s="26">
        <f t="shared" ref="D15:G15" si="1">SUM(D8:D14)</f>
        <v>0</v>
      </c>
      <c r="E15" s="26">
        <f t="shared" si="1"/>
        <v>0</v>
      </c>
      <c r="F15" s="26">
        <f t="shared" si="1"/>
        <v>0</v>
      </c>
      <c r="G15" s="26">
        <f t="shared" si="1"/>
        <v>0</v>
      </c>
      <c r="H15" s="27">
        <f>SUM(H8:H14)</f>
        <v>0</v>
      </c>
    </row>
    <row r="16" spans="2:8" ht="15" customHeight="1" thickBot="1" x14ac:dyDescent="0.25">
      <c r="B16" s="47" t="s">
        <v>183</v>
      </c>
      <c r="C16" s="29">
        <f>'1. Begroting penvoerder'!M81</f>
        <v>0</v>
      </c>
      <c r="D16" s="29">
        <f>'2. Begroting deelnemer 1'!M81</f>
        <v>0</v>
      </c>
      <c r="E16" s="29">
        <f>'3. Begroting deelnemer 2'!M81</f>
        <v>0</v>
      </c>
      <c r="F16" s="29">
        <f>'4. Begroting deelnemer 3'!M81</f>
        <v>0</v>
      </c>
      <c r="G16" s="29">
        <f>'5. Begroting deelnemer 4'!M81</f>
        <v>0</v>
      </c>
      <c r="H16" s="28">
        <f>SUM(C16:G16)</f>
        <v>0</v>
      </c>
    </row>
    <row r="17" spans="2:7" ht="15" customHeight="1" x14ac:dyDescent="0.2">
      <c r="B17" s="48" t="s">
        <v>274</v>
      </c>
      <c r="C17" s="178" t="str">
        <f>IF(C16=0,"",IF(C16&gt;C15,"NEE","JA"))</f>
        <v/>
      </c>
      <c r="D17" s="178" t="str">
        <f t="shared" ref="D17:G17" si="2">IF(D16=0,"",IF(D16&gt;D15,"NEE","JA"))</f>
        <v/>
      </c>
      <c r="E17" s="178" t="str">
        <f t="shared" si="2"/>
        <v/>
      </c>
      <c r="F17" s="178" t="str">
        <f t="shared" si="2"/>
        <v/>
      </c>
      <c r="G17" s="179" t="str">
        <f t="shared" si="2"/>
        <v/>
      </c>
    </row>
    <row r="18" spans="2:7" ht="15" customHeight="1" thickBot="1" x14ac:dyDescent="0.25">
      <c r="B18" s="49" t="s">
        <v>278</v>
      </c>
      <c r="C18" s="180">
        <f>C16-C15</f>
        <v>0</v>
      </c>
      <c r="D18" s="181"/>
      <c r="E18" s="181"/>
      <c r="F18" s="181"/>
      <c r="G18" s="182">
        <f>G16-G15</f>
        <v>0</v>
      </c>
    </row>
    <row r="19" spans="2:7" ht="15" customHeight="1" thickBot="1" x14ac:dyDescent="0.25"/>
    <row r="20" spans="2:7" ht="15" customHeight="1" thickBot="1" x14ac:dyDescent="0.25">
      <c r="B20" s="50" t="s">
        <v>275</v>
      </c>
    </row>
    <row r="21" spans="2:7" ht="15" customHeight="1" x14ac:dyDescent="0.2">
      <c r="B21" s="300" t="s">
        <v>272</v>
      </c>
      <c r="C21" s="51" t="str">
        <f>'1. Begroting penvoerder'!C10</f>
        <v/>
      </c>
      <c r="D21" s="51" t="str">
        <f>'2. Begroting deelnemer 1'!C10</f>
        <v/>
      </c>
      <c r="E21" s="51" t="str">
        <f>'3. Begroting deelnemer 2'!C10</f>
        <v/>
      </c>
      <c r="F21" s="51" t="str">
        <f>'4. Begroting deelnemer 3'!C10</f>
        <v/>
      </c>
      <c r="G21" s="183" t="str">
        <f>'5. Begroting deelnemer 4'!C10</f>
        <v/>
      </c>
    </row>
    <row r="22" spans="2:7" ht="15" customHeight="1" x14ac:dyDescent="0.2">
      <c r="B22" s="300" t="s">
        <v>273</v>
      </c>
      <c r="C22" s="52">
        <f>C12+C14</f>
        <v>0</v>
      </c>
      <c r="D22" s="52">
        <f t="shared" ref="D22:G22" si="3">D12+D14</f>
        <v>0</v>
      </c>
      <c r="E22" s="52">
        <f t="shared" si="3"/>
        <v>0</v>
      </c>
      <c r="F22" s="52">
        <f t="shared" si="3"/>
        <v>0</v>
      </c>
      <c r="G22" s="53">
        <f t="shared" si="3"/>
        <v>0</v>
      </c>
    </row>
    <row r="23" spans="2:7" ht="15" customHeight="1" x14ac:dyDescent="0.2">
      <c r="B23" s="300" t="s">
        <v>226</v>
      </c>
      <c r="C23" s="54" t="str">
        <f>IFERROR(C22/C16,"")</f>
        <v/>
      </c>
      <c r="D23" s="54"/>
      <c r="E23" s="54" t="str">
        <f>IFERROR(E22/E16,"")</f>
        <v/>
      </c>
      <c r="F23" s="54" t="str">
        <f>IFERROR(F22/F16,"")</f>
        <v/>
      </c>
      <c r="G23" s="55" t="str">
        <f>IFERROR(G22/G16,"")</f>
        <v/>
      </c>
    </row>
    <row r="24" spans="2:7" ht="15" customHeight="1" thickBot="1" x14ac:dyDescent="0.25">
      <c r="B24" s="301" t="s">
        <v>286</v>
      </c>
      <c r="C24" s="56" t="str">
        <f>IF(TYPE(C21)=2,"",IF(C21&lt;80%,IF(C23&gt;C21,"Nee! Subsidie bijstellen aub!","JA"),"Geen staatssteun"))</f>
        <v/>
      </c>
      <c r="D24" s="56" t="str">
        <f t="shared" ref="D24:G24" si="4">IF(TYPE(D21)=2,"",IF(D21&lt;80%,IF(D23&gt;D21,"Nee! Subsidie bijstellen aub!","JA"),"Geen staatssteun"))</f>
        <v/>
      </c>
      <c r="E24" s="56" t="str">
        <f t="shared" si="4"/>
        <v/>
      </c>
      <c r="F24" s="56" t="str">
        <f t="shared" si="4"/>
        <v/>
      </c>
      <c r="G24" s="184" t="str">
        <f t="shared" si="4"/>
        <v/>
      </c>
    </row>
    <row r="27" spans="2:7" x14ac:dyDescent="0.2">
      <c r="C27" s="57"/>
    </row>
  </sheetData>
  <sheetProtection algorithmName="SHA-512" hashValue="W/zMqg48PAzNRW9s7wVLH+DMfa4dKN9ZxCPo+8uFrZxvAqWJvI+QhJdIe5N5MwRnLQ210r+nkay2vj5f3BqQOg==" saltValue="FhZ/BThsgGY3TdWMhBlicA==" spinCount="100000" sheet="1" objects="1" scenarios="1" selectLockedCells="1"/>
  <mergeCells count="1">
    <mergeCell ref="B4:E4"/>
  </mergeCells>
  <dataValidations count="1">
    <dataValidation type="list" allowBlank="1" showInputMessage="1" showErrorMessage="1" sqref="C11:G11 C13:G13" xr:uid="{EC929E1B-CB71-4D6D-81D8-38BE353CF2FC}">
      <formula1>Status_fin</formula1>
    </dataValidation>
  </dataValidations>
  <pageMargins left="0.7" right="0.7" top="0.75" bottom="0.75" header="0.3" footer="0.3"/>
  <pageSetup paperSize="9" orientation="portrait" horizontalDpi="4294967293" verticalDpi="0" r:id="rId1"/>
  <ignoredErrors>
    <ignoredError sqref="H15"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0C4C-91F1-4489-95F5-A0F5494602F4}">
  <sheetPr>
    <tabColor theme="0" tint="-0.14999847407452621"/>
  </sheetPr>
  <dimension ref="A1:H32"/>
  <sheetViews>
    <sheetView showGridLines="0" showZeros="0" workbookViewId="0">
      <selection activeCell="C102" sqref="C102"/>
    </sheetView>
  </sheetViews>
  <sheetFormatPr defaultColWidth="9.140625" defaultRowHeight="15" x14ac:dyDescent="0.25"/>
  <cols>
    <col min="1" max="1" width="8.7109375" customWidth="1"/>
    <col min="2" max="2" width="35" style="38" customWidth="1"/>
    <col min="3" max="8" width="32.7109375" style="38" customWidth="1"/>
    <col min="9" max="9" width="11.42578125" style="38" customWidth="1"/>
    <col min="10" max="16384" width="9.140625" style="38"/>
  </cols>
  <sheetData>
    <row r="1" spans="1:8" s="99" customFormat="1" ht="32.25" customHeight="1" x14ac:dyDescent="0.2">
      <c r="B1" s="207" t="s">
        <v>212</v>
      </c>
      <c r="C1" s="206"/>
      <c r="D1" s="206"/>
      <c r="E1" s="206"/>
      <c r="F1" s="206"/>
      <c r="G1" s="206"/>
      <c r="H1" s="296"/>
    </row>
    <row r="2" spans="1:8" customFormat="1" ht="12.75" customHeight="1" x14ac:dyDescent="0.25">
      <c r="B2" s="210"/>
      <c r="C2" s="211"/>
      <c r="D2" s="211"/>
      <c r="E2" s="211"/>
      <c r="F2" s="211"/>
      <c r="G2" s="211"/>
      <c r="H2" s="212"/>
    </row>
    <row r="3" spans="1:8" ht="15" customHeight="1" x14ac:dyDescent="0.2">
      <c r="A3" s="60"/>
      <c r="B3" s="61" t="s">
        <v>151</v>
      </c>
      <c r="C3" s="370" t="str">
        <f>'1. Begroting penvoerder'!C3</f>
        <v>Uitvoeringsverordening subsidie Energietransitie Provincie Utrecht 2021 (USET)</v>
      </c>
      <c r="D3" s="370"/>
      <c r="E3" s="271"/>
      <c r="F3" s="272"/>
      <c r="G3" s="271"/>
      <c r="H3" s="297"/>
    </row>
    <row r="4" spans="1:8" ht="15" customHeight="1" x14ac:dyDescent="0.2">
      <c r="A4" s="60"/>
      <c r="B4" s="61" t="s">
        <v>157</v>
      </c>
      <c r="C4" s="378">
        <f>'1. Begroting penvoerder'!C5</f>
        <v>0</v>
      </c>
      <c r="D4" s="378"/>
      <c r="E4" s="271"/>
      <c r="F4" s="271"/>
      <c r="G4" s="271"/>
      <c r="H4" s="273"/>
    </row>
    <row r="5" spans="1:8" ht="15" customHeight="1" x14ac:dyDescent="0.2">
      <c r="A5" s="60"/>
      <c r="B5" s="61" t="s">
        <v>159</v>
      </c>
      <c r="C5" s="370">
        <f>'1. Begroting penvoerder'!C7</f>
        <v>0</v>
      </c>
      <c r="D5" s="370"/>
      <c r="E5" s="271"/>
      <c r="F5" s="271"/>
      <c r="G5" s="271"/>
      <c r="H5" s="273"/>
    </row>
    <row r="6" spans="1:8" ht="15" customHeight="1" x14ac:dyDescent="0.2">
      <c r="A6" s="60"/>
      <c r="B6" s="61" t="s">
        <v>161</v>
      </c>
      <c r="C6" s="379">
        <f>'1. Begroting penvoerder'!C8</f>
        <v>0</v>
      </c>
      <c r="D6" s="379"/>
      <c r="E6" s="271"/>
      <c r="F6" s="271"/>
      <c r="G6" s="271"/>
      <c r="H6" s="273"/>
    </row>
    <row r="7" spans="1:8" ht="15" customHeight="1" thickBot="1" x14ac:dyDescent="0.25">
      <c r="A7" s="60"/>
      <c r="B7" s="62" t="s">
        <v>162</v>
      </c>
      <c r="C7" s="380">
        <f>'1. Begroting penvoerder'!C9</f>
        <v>0</v>
      </c>
      <c r="D7" s="380"/>
      <c r="E7" s="274"/>
      <c r="F7" s="274"/>
      <c r="G7" s="274"/>
      <c r="H7" s="275"/>
    </row>
    <row r="8" spans="1:8" ht="15" customHeight="1" thickBot="1" x14ac:dyDescent="0.25">
      <c r="A8" s="60"/>
      <c r="B8" s="63"/>
      <c r="C8" s="64"/>
      <c r="D8" s="64"/>
    </row>
    <row r="9" spans="1:8" ht="15" customHeight="1" x14ac:dyDescent="0.2">
      <c r="A9" s="65"/>
      <c r="B9" s="39" t="s">
        <v>213</v>
      </c>
      <c r="C9" s="66" t="s">
        <v>211</v>
      </c>
      <c r="D9" s="66" t="s">
        <v>202</v>
      </c>
      <c r="E9" s="66" t="s">
        <v>203</v>
      </c>
      <c r="F9" s="66" t="s">
        <v>204</v>
      </c>
      <c r="G9" s="66" t="s">
        <v>205</v>
      </c>
      <c r="H9" s="67" t="s">
        <v>206</v>
      </c>
    </row>
    <row r="10" spans="1:8" ht="15" customHeight="1" x14ac:dyDescent="0.2">
      <c r="A10" s="65"/>
      <c r="B10" s="41"/>
      <c r="C10" s="68"/>
      <c r="D10" s="69">
        <f>'1. Begroting penvoerder'!C5</f>
        <v>0</v>
      </c>
      <c r="E10" s="69">
        <f>'2. Begroting deelnemer 1'!C5</f>
        <v>0</v>
      </c>
      <c r="F10" s="69">
        <f>'3. Begroting deelnemer 2'!C5</f>
        <v>0</v>
      </c>
      <c r="G10" s="69">
        <f>'4. Begroting deelnemer 3'!C5</f>
        <v>0</v>
      </c>
      <c r="H10" s="70">
        <f>'5. Begroting deelnemer 4'!C5</f>
        <v>0</v>
      </c>
    </row>
    <row r="11" spans="1:8" ht="15" customHeight="1" x14ac:dyDescent="0.2">
      <c r="A11" s="65"/>
      <c r="B11" s="71" t="s">
        <v>214</v>
      </c>
      <c r="C11" s="72">
        <f>SUM(D11:H11)</f>
        <v>0</v>
      </c>
      <c r="D11" s="72">
        <f>'1. Begroting penvoerder'!M36</f>
        <v>0</v>
      </c>
      <c r="E11" s="72">
        <f>'2. Begroting deelnemer 1'!M36</f>
        <v>0</v>
      </c>
      <c r="F11" s="72">
        <f>'3. Begroting deelnemer 2'!M36</f>
        <v>0</v>
      </c>
      <c r="G11" s="72">
        <f>'4. Begroting deelnemer 3'!M36</f>
        <v>0</v>
      </c>
      <c r="H11" s="73">
        <f>'5. Begroting deelnemer 4'!M36</f>
        <v>0</v>
      </c>
    </row>
    <row r="12" spans="1:8" ht="15" customHeight="1" x14ac:dyDescent="0.2">
      <c r="A12" s="65"/>
      <c r="B12" s="71" t="s">
        <v>215</v>
      </c>
      <c r="C12" s="72">
        <f t="shared" ref="C12:C13" si="0">SUM(D12:H12)</f>
        <v>0</v>
      </c>
      <c r="D12" s="72">
        <f>'1. Begroting penvoerder'!M60</f>
        <v>0</v>
      </c>
      <c r="E12" s="72">
        <f>'2. Begroting deelnemer 1'!M60</f>
        <v>0</v>
      </c>
      <c r="F12" s="72">
        <f>'3. Begroting deelnemer 2'!M60</f>
        <v>0</v>
      </c>
      <c r="G12" s="72">
        <f>'4. Begroting deelnemer 3'!M60</f>
        <v>0</v>
      </c>
      <c r="H12" s="73">
        <f>'5. Begroting deelnemer 4'!M60</f>
        <v>0</v>
      </c>
    </row>
    <row r="13" spans="1:8" ht="15" customHeight="1" x14ac:dyDescent="0.2">
      <c r="A13" s="65"/>
      <c r="B13" s="71" t="s">
        <v>216</v>
      </c>
      <c r="C13" s="72">
        <f t="shared" si="0"/>
        <v>0</v>
      </c>
      <c r="D13" s="72">
        <f>'1. Begroting penvoerder'!M79</f>
        <v>0</v>
      </c>
      <c r="E13" s="72">
        <f>'2. Begroting deelnemer 1'!M79</f>
        <v>0</v>
      </c>
      <c r="F13" s="72">
        <f>'3. Begroting deelnemer 2'!M79</f>
        <v>0</v>
      </c>
      <c r="G13" s="72">
        <f>'4. Begroting deelnemer 3'!M79</f>
        <v>0</v>
      </c>
      <c r="H13" s="73">
        <f>'5. Begroting deelnemer 4'!M79</f>
        <v>0</v>
      </c>
    </row>
    <row r="14" spans="1:8" ht="15" customHeight="1" thickBot="1" x14ac:dyDescent="0.25">
      <c r="A14" s="65"/>
      <c r="B14" s="74" t="s">
        <v>211</v>
      </c>
      <c r="C14" s="75">
        <f t="shared" ref="C14:H14" si="1">SUM(C11:C12)</f>
        <v>0</v>
      </c>
      <c r="D14" s="75">
        <f t="shared" si="1"/>
        <v>0</v>
      </c>
      <c r="E14" s="75">
        <f t="shared" si="1"/>
        <v>0</v>
      </c>
      <c r="F14" s="75">
        <f t="shared" si="1"/>
        <v>0</v>
      </c>
      <c r="G14" s="75">
        <f t="shared" si="1"/>
        <v>0</v>
      </c>
      <c r="H14" s="76">
        <f t="shared" si="1"/>
        <v>0</v>
      </c>
    </row>
    <row r="15" spans="1:8" ht="15" customHeight="1" thickBot="1" x14ac:dyDescent="0.25">
      <c r="A15" s="65"/>
    </row>
    <row r="16" spans="1:8" ht="15" customHeight="1" x14ac:dyDescent="0.2">
      <c r="A16" s="60"/>
      <c r="B16" s="39" t="s">
        <v>217</v>
      </c>
      <c r="C16" s="77" t="s">
        <v>211</v>
      </c>
      <c r="D16" s="77"/>
      <c r="E16" s="77"/>
      <c r="F16" s="77"/>
      <c r="G16" s="77"/>
      <c r="H16" s="78"/>
    </row>
    <row r="17" spans="1:8" ht="15" customHeight="1" x14ac:dyDescent="0.2">
      <c r="A17" s="60"/>
      <c r="B17" s="79" t="s">
        <v>266</v>
      </c>
      <c r="C17" s="72">
        <f t="shared" ref="C17:C21" si="2">SUM(D17:H17)</f>
        <v>0</v>
      </c>
      <c r="D17" s="72">
        <f>'7. Financieringsplan'!C8</f>
        <v>0</v>
      </c>
      <c r="E17" s="72">
        <f>'7. Financieringsplan'!D8</f>
        <v>0</v>
      </c>
      <c r="F17" s="72">
        <f>'7. Financieringsplan'!E8</f>
        <v>0</v>
      </c>
      <c r="G17" s="72">
        <f>'7. Financieringsplan'!F8</f>
        <v>0</v>
      </c>
      <c r="H17" s="73">
        <f>'7. Financieringsplan'!G8</f>
        <v>0</v>
      </c>
    </row>
    <row r="18" spans="1:8" ht="15" customHeight="1" x14ac:dyDescent="0.2">
      <c r="A18" s="60"/>
      <c r="B18" s="79" t="s">
        <v>267</v>
      </c>
      <c r="C18" s="72">
        <f t="shared" si="2"/>
        <v>0</v>
      </c>
      <c r="D18" s="72">
        <f>'7. Financieringsplan'!C9</f>
        <v>0</v>
      </c>
      <c r="E18" s="72">
        <f>'7. Financieringsplan'!D9</f>
        <v>0</v>
      </c>
      <c r="F18" s="72">
        <f>'7. Financieringsplan'!E9</f>
        <v>0</v>
      </c>
      <c r="G18" s="72">
        <f>'7. Financieringsplan'!F9</f>
        <v>0</v>
      </c>
      <c r="H18" s="73">
        <f>'7. Financieringsplan'!G9</f>
        <v>0</v>
      </c>
    </row>
    <row r="19" spans="1:8" ht="15" customHeight="1" x14ac:dyDescent="0.2">
      <c r="A19" s="60"/>
      <c r="B19" s="79" t="s">
        <v>268</v>
      </c>
      <c r="C19" s="72">
        <f t="shared" si="2"/>
        <v>0</v>
      </c>
      <c r="D19" s="72">
        <f>'7. Financieringsplan'!C10</f>
        <v>0</v>
      </c>
      <c r="E19" s="72">
        <f>'7. Financieringsplan'!D10</f>
        <v>0</v>
      </c>
      <c r="F19" s="72">
        <f>'7. Financieringsplan'!E10</f>
        <v>0</v>
      </c>
      <c r="G19" s="72">
        <f>'7. Financieringsplan'!F10</f>
        <v>0</v>
      </c>
      <c r="H19" s="73">
        <f>'7. Financieringsplan'!G10</f>
        <v>0</v>
      </c>
    </row>
    <row r="20" spans="1:8" ht="15" customHeight="1" x14ac:dyDescent="0.2">
      <c r="A20" s="60"/>
      <c r="B20" s="79" t="s">
        <v>265</v>
      </c>
      <c r="C20" s="72">
        <f t="shared" si="2"/>
        <v>0</v>
      </c>
      <c r="D20" s="72">
        <f>'7. Financieringsplan'!C12</f>
        <v>0</v>
      </c>
      <c r="E20" s="72">
        <f>'7. Financieringsplan'!D12</f>
        <v>0</v>
      </c>
      <c r="F20" s="72">
        <f>'7. Financieringsplan'!E12</f>
        <v>0</v>
      </c>
      <c r="G20" s="72">
        <f>'7. Financieringsplan'!F12</f>
        <v>0</v>
      </c>
      <c r="H20" s="73">
        <f>'7. Financieringsplan'!G12</f>
        <v>0</v>
      </c>
    </row>
    <row r="21" spans="1:8" ht="15" customHeight="1" x14ac:dyDescent="0.25">
      <c r="A21" s="60"/>
      <c r="B21" s="80" t="s">
        <v>269</v>
      </c>
      <c r="C21" s="81">
        <f t="shared" si="2"/>
        <v>0</v>
      </c>
      <c r="D21" s="81">
        <f>'7. Financieringsplan'!C14</f>
        <v>0</v>
      </c>
      <c r="E21" s="81">
        <f>'7. Financieringsplan'!D14</f>
        <v>0</v>
      </c>
      <c r="F21" s="81">
        <f>'7. Financieringsplan'!E14</f>
        <v>0</v>
      </c>
      <c r="G21" s="81">
        <f>'7. Financieringsplan'!F14</f>
        <v>0</v>
      </c>
      <c r="H21" s="82">
        <f>'7. Financieringsplan'!G14</f>
        <v>0</v>
      </c>
    </row>
    <row r="22" spans="1:8" ht="15" customHeight="1" x14ac:dyDescent="0.2">
      <c r="A22" s="60"/>
      <c r="B22" s="46" t="s">
        <v>211</v>
      </c>
      <c r="C22" s="26">
        <f>SUM(C17:C21)</f>
        <v>0</v>
      </c>
      <c r="D22" s="26">
        <f>SUM(D17:D21)</f>
        <v>0</v>
      </c>
      <c r="E22" s="26">
        <f t="shared" ref="E22:H22" si="3">SUM(E17:E21)</f>
        <v>0</v>
      </c>
      <c r="F22" s="26">
        <f t="shared" si="3"/>
        <v>0</v>
      </c>
      <c r="G22" s="26">
        <f t="shared" si="3"/>
        <v>0</v>
      </c>
      <c r="H22" s="27">
        <f t="shared" si="3"/>
        <v>0</v>
      </c>
    </row>
    <row r="23" spans="1:8" ht="15" customHeight="1" x14ac:dyDescent="0.2">
      <c r="A23" s="60"/>
      <c r="B23" s="47" t="s">
        <v>277</v>
      </c>
      <c r="C23" s="83" t="str">
        <f>'7. Financieringsplan'!C17</f>
        <v/>
      </c>
      <c r="D23" s="83" t="str">
        <f>'7. Financieringsplan'!D17</f>
        <v/>
      </c>
      <c r="E23" s="83" t="str">
        <f>'7. Financieringsplan'!E17</f>
        <v/>
      </c>
      <c r="F23" s="83" t="str">
        <f>'7. Financieringsplan'!F17</f>
        <v/>
      </c>
      <c r="G23" s="83" t="str">
        <f>'7. Financieringsplan'!G17</f>
        <v/>
      </c>
      <c r="H23" s="84">
        <f>'7. Financieringsplan'!H17</f>
        <v>0</v>
      </c>
    </row>
    <row r="24" spans="1:8" ht="15" customHeight="1" x14ac:dyDescent="0.2">
      <c r="A24" s="60"/>
      <c r="B24" s="47" t="s">
        <v>163</v>
      </c>
      <c r="C24" s="85" t="str">
        <f>'7. Financieringsplan'!C23</f>
        <v/>
      </c>
      <c r="D24" s="86">
        <f>'7. Financieringsplan'!D23</f>
        <v>0</v>
      </c>
      <c r="E24" s="86" t="str">
        <f>'7. Financieringsplan'!E23</f>
        <v/>
      </c>
      <c r="F24" s="86" t="str">
        <f>'7. Financieringsplan'!F23</f>
        <v/>
      </c>
      <c r="G24" s="86" t="str">
        <f>'7. Financieringsplan'!G23</f>
        <v/>
      </c>
      <c r="H24" s="87">
        <f>'7. Financieringsplan'!H23</f>
        <v>0</v>
      </c>
    </row>
    <row r="25" spans="1:8" ht="15" customHeight="1" thickBot="1" x14ac:dyDescent="0.25">
      <c r="A25" s="60"/>
      <c r="B25" s="88" t="s">
        <v>276</v>
      </c>
      <c r="C25" s="89" t="str">
        <f>'7. Financieringsplan'!C24</f>
        <v/>
      </c>
      <c r="D25" s="89" t="str">
        <f>'7. Financieringsplan'!D24</f>
        <v/>
      </c>
      <c r="E25" s="89" t="str">
        <f>'7. Financieringsplan'!E24</f>
        <v/>
      </c>
      <c r="F25" s="89" t="str">
        <f>'7. Financieringsplan'!F24</f>
        <v/>
      </c>
      <c r="G25" s="89" t="str">
        <f>'7. Financieringsplan'!G24</f>
        <v/>
      </c>
      <c r="H25" s="28">
        <f>'7. Financieringsplan'!H24</f>
        <v>0</v>
      </c>
    </row>
    <row r="26" spans="1:8" ht="15" customHeight="1" thickBot="1" x14ac:dyDescent="0.25">
      <c r="A26" s="60"/>
    </row>
    <row r="27" spans="1:8" ht="15" customHeight="1" thickBot="1" x14ac:dyDescent="0.25">
      <c r="A27" s="60"/>
      <c r="B27" s="90" t="s">
        <v>198</v>
      </c>
      <c r="C27" s="66" t="s">
        <v>211</v>
      </c>
      <c r="D27" s="66" t="s">
        <v>202</v>
      </c>
      <c r="E27" s="66" t="s">
        <v>203</v>
      </c>
      <c r="F27" s="66" t="s">
        <v>204</v>
      </c>
      <c r="G27" s="66" t="s">
        <v>205</v>
      </c>
      <c r="H27" s="66" t="s">
        <v>206</v>
      </c>
    </row>
    <row r="28" spans="1:8" ht="15" customHeight="1" x14ac:dyDescent="0.2">
      <c r="A28" s="60"/>
      <c r="B28" s="91">
        <v>2024</v>
      </c>
      <c r="C28" s="92">
        <f>SUM(D28:H28)</f>
        <v>0</v>
      </c>
      <c r="D28" s="92">
        <f>'6. Uitgavenplanning'!$E10</f>
        <v>0</v>
      </c>
      <c r="E28" s="92">
        <f>'6. Uitgavenplanning'!$E11</f>
        <v>0</v>
      </c>
      <c r="F28" s="92">
        <f>'6. Uitgavenplanning'!$E12</f>
        <v>0</v>
      </c>
      <c r="G28" s="92">
        <f>'6. Uitgavenplanning'!$E13</f>
        <v>0</v>
      </c>
      <c r="H28" s="93">
        <f>'6. Uitgavenplanning'!$E14</f>
        <v>0</v>
      </c>
    </row>
    <row r="29" spans="1:8" ht="15" customHeight="1" x14ac:dyDescent="0.2">
      <c r="A29" s="60"/>
      <c r="B29" s="91">
        <v>2025</v>
      </c>
      <c r="C29" s="92">
        <f t="shared" ref="C29:C31" si="4">SUM(D29:H29)</f>
        <v>0</v>
      </c>
      <c r="D29" s="92">
        <f>'6. Uitgavenplanning'!$F10</f>
        <v>0</v>
      </c>
      <c r="E29" s="92">
        <f>'6. Uitgavenplanning'!$F11</f>
        <v>0</v>
      </c>
      <c r="F29" s="92">
        <f>'6. Uitgavenplanning'!$F12</f>
        <v>0</v>
      </c>
      <c r="G29" s="92">
        <f>'6. Uitgavenplanning'!$F13</f>
        <v>0</v>
      </c>
      <c r="H29" s="93">
        <f>'6. Uitgavenplanning'!$F14</f>
        <v>0</v>
      </c>
    </row>
    <row r="30" spans="1:8" ht="15" customHeight="1" x14ac:dyDescent="0.2">
      <c r="A30" s="60"/>
      <c r="B30" s="91">
        <v>2026</v>
      </c>
      <c r="C30" s="92">
        <f t="shared" si="4"/>
        <v>0</v>
      </c>
      <c r="D30" s="92">
        <f>'6. Uitgavenplanning'!$G10</f>
        <v>0</v>
      </c>
      <c r="E30" s="92">
        <f>'6. Uitgavenplanning'!$G11</f>
        <v>0</v>
      </c>
      <c r="F30" s="92">
        <f>'6. Uitgavenplanning'!$G12</f>
        <v>0</v>
      </c>
      <c r="G30" s="92">
        <f>'6. Uitgavenplanning'!$G13</f>
        <v>0</v>
      </c>
      <c r="H30" s="93">
        <f>'6. Uitgavenplanning'!$G14</f>
        <v>0</v>
      </c>
    </row>
    <row r="31" spans="1:8" ht="15" customHeight="1" x14ac:dyDescent="0.2">
      <c r="A31" s="60"/>
      <c r="B31" s="91">
        <v>2027</v>
      </c>
      <c r="C31" s="92">
        <f t="shared" si="4"/>
        <v>0</v>
      </c>
      <c r="D31" s="92">
        <f>'6. Uitgavenplanning'!$H10</f>
        <v>0</v>
      </c>
      <c r="E31" s="92">
        <f>'6. Uitgavenplanning'!$H11</f>
        <v>0</v>
      </c>
      <c r="F31" s="92">
        <f>'6. Uitgavenplanning'!$H12</f>
        <v>0</v>
      </c>
      <c r="G31" s="92">
        <f>'6. Uitgavenplanning'!$H13</f>
        <v>0</v>
      </c>
      <c r="H31" s="93">
        <f>'6. Uitgavenplanning'!$H14</f>
        <v>0</v>
      </c>
    </row>
    <row r="32" spans="1:8" ht="15" customHeight="1" thickBot="1" x14ac:dyDescent="0.25">
      <c r="A32" s="60"/>
      <c r="B32" s="88" t="s">
        <v>211</v>
      </c>
      <c r="C32" s="94">
        <f>SUM(C28:C31)</f>
        <v>0</v>
      </c>
      <c r="D32" s="94">
        <f t="shared" ref="D32:H32" si="5">SUM(D28:D31)</f>
        <v>0</v>
      </c>
      <c r="E32" s="94">
        <f t="shared" si="5"/>
        <v>0</v>
      </c>
      <c r="F32" s="94">
        <f t="shared" si="5"/>
        <v>0</v>
      </c>
      <c r="G32" s="95">
        <f t="shared" si="5"/>
        <v>0</v>
      </c>
      <c r="H32" s="96">
        <f t="shared" si="5"/>
        <v>0</v>
      </c>
    </row>
  </sheetData>
  <sheetProtection algorithmName="SHA-512" hashValue="PFN7/YF3VWyW5/CPwE7fPg+/20HET6/XsFbr24HAf3E717akxLAIKZ50Iwjnq12iy2ENPmd5Wf5usg9GQEb55w==" saltValue="Fs7DyCPezca2tkhG1EV4iA==" spinCount="100000" sheet="1" objects="1" scenarios="1" selectLockedCells="1" selectUnlockedCells="1"/>
  <mergeCells count="5">
    <mergeCell ref="C3:D3"/>
    <mergeCell ref="C4:D4"/>
    <mergeCell ref="C5:D5"/>
    <mergeCell ref="C6:D6"/>
    <mergeCell ref="C7:D7"/>
  </mergeCells>
  <pageMargins left="0.7" right="0.7" top="0.75" bottom="0.75" header="0.3" footer="0.3"/>
  <pageSetup paperSize="9" orientation="portrait" horizontalDpi="4294967293" verticalDpi="0" r:id="rId1"/>
  <ignoredErrors>
    <ignoredError sqref="C3:D3 C5:D5 C4" unlockedFormula="1"/>
    <ignoredError xmlns:x16r3="http://schemas.microsoft.com/office/spreadsheetml/2018/08/main" sqref="C6:D7" unlockedFormula="1" x16r3:misleadingForma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1A8B-80E7-4EF3-B286-FDEC1B2DA324}">
  <dimension ref="B1:P38"/>
  <sheetViews>
    <sheetView workbookViewId="0">
      <selection activeCell="E10" sqref="E10"/>
    </sheetView>
  </sheetViews>
  <sheetFormatPr defaultColWidth="8.85546875" defaultRowHeight="15" x14ac:dyDescent="0.25"/>
  <cols>
    <col min="2" max="2" width="75.7109375" bestFit="1" customWidth="1"/>
    <col min="7" max="8" width="10.42578125" bestFit="1" customWidth="1"/>
    <col min="12" max="12" width="55.42578125" bestFit="1" customWidth="1"/>
    <col min="13" max="13" width="22.140625" bestFit="1" customWidth="1"/>
    <col min="14" max="14" width="13.42578125" customWidth="1"/>
    <col min="15" max="15" width="23.85546875" bestFit="1" customWidth="1"/>
    <col min="16" max="16" width="13.42578125" customWidth="1"/>
  </cols>
  <sheetData>
    <row r="1" spans="2:16" ht="18.75" x14ac:dyDescent="0.3">
      <c r="B1" s="20" t="s">
        <v>218</v>
      </c>
    </row>
    <row r="2" spans="2:16" x14ac:dyDescent="0.25">
      <c r="B2" s="12"/>
    </row>
    <row r="3" spans="2:16" x14ac:dyDescent="0.25">
      <c r="B3" s="19" t="s">
        <v>219</v>
      </c>
      <c r="F3" s="19" t="s">
        <v>219</v>
      </c>
      <c r="L3" s="19" t="s">
        <v>220</v>
      </c>
    </row>
    <row r="4" spans="2:16" x14ac:dyDescent="0.25">
      <c r="B4" s="12" t="s">
        <v>178</v>
      </c>
      <c r="C4" s="12" t="s">
        <v>221</v>
      </c>
      <c r="F4" s="12" t="s">
        <v>222</v>
      </c>
      <c r="M4" t="s">
        <v>223</v>
      </c>
      <c r="N4" t="s">
        <v>224</v>
      </c>
      <c r="O4" t="s">
        <v>225</v>
      </c>
      <c r="P4" t="s">
        <v>226</v>
      </c>
    </row>
    <row r="5" spans="2:16" x14ac:dyDescent="0.25">
      <c r="B5" t="s">
        <v>94</v>
      </c>
      <c r="C5" s="3">
        <v>5.6</v>
      </c>
      <c r="F5" t="s">
        <v>227</v>
      </c>
      <c r="L5" t="s">
        <v>202</v>
      </c>
      <c r="M5" t="str">
        <f>IF(LEFT('1. Begroting penvoerder'!$D$4,5)="32 a.","haalbaarheidsstudie",IF(LEFT('1. Begroting penvoerder'!$D$4,5)="32 b.","pilot",IF(LEFT('1. Begroting penvoerder'!$D$4,5)="32 c.","voorbereiding","")))</f>
        <v/>
      </c>
      <c r="N5" t="str">
        <f>LEFT('1. Begroting penvoerder'!$D$4,4)</f>
        <v/>
      </c>
      <c r="O5" s="16">
        <f>'1. Begroting penvoerder'!$C$6</f>
        <v>0</v>
      </c>
      <c r="P5" s="4" t="e">
        <f>INDEX($M$15:$O$19,MATCH($O5,L$15:$L19,0),MATCH($N5,M$14:$O$14,0))</f>
        <v>#N/A</v>
      </c>
    </row>
    <row r="6" spans="2:16" x14ac:dyDescent="0.25">
      <c r="B6" t="s">
        <v>323</v>
      </c>
      <c r="C6" s="3">
        <v>40</v>
      </c>
      <c r="F6" t="s">
        <v>228</v>
      </c>
      <c r="L6" t="s">
        <v>203</v>
      </c>
      <c r="M6" t="str">
        <f>IF(LEFT('2. Begroting deelnemer 1'!$D$4,5)="32 a.","haalbaarheidsstudie",IF(LEFT('2. Begroting deelnemer 1'!$D$4,5)="32 b.","pilot",IF(LEFT('2. Begroting deelnemer 1'!$D$4,5)="32 c.","voorbereiding","")))</f>
        <v/>
      </c>
      <c r="N6" t="str">
        <f>LEFT('2. Begroting deelnemer 1'!$D$4,4)</f>
        <v>0</v>
      </c>
      <c r="O6" s="16">
        <f>'2. Begroting deelnemer 1'!$C$6</f>
        <v>0</v>
      </c>
      <c r="P6" s="4" t="e">
        <f>INDEX($M$15:$O$19,MATCH($O6,L$15:$L25,0),MATCH($N6,M$14:$O$14,0))</f>
        <v>#N/A</v>
      </c>
    </row>
    <row r="7" spans="2:16" x14ac:dyDescent="0.25">
      <c r="B7" t="s">
        <v>96</v>
      </c>
      <c r="C7" s="3">
        <v>40</v>
      </c>
      <c r="L7" t="s">
        <v>204</v>
      </c>
      <c r="M7" t="str">
        <f>IF(LEFT('3. Begroting deelnemer 2'!$D$4,5)="32 a.","haalbaarheidsstudie",IF(LEFT('3. Begroting deelnemer 2'!$D$4,5)="32 b.","pilot",IF(LEFT('3. Begroting deelnemer 2'!$D$4,5)="32 c.","voorbereiding","")))</f>
        <v/>
      </c>
      <c r="N7" t="str">
        <f>LEFT('3. Begroting deelnemer 2'!$D$4,4)</f>
        <v>0</v>
      </c>
      <c r="O7" s="16">
        <f>'3. Begroting deelnemer 2'!$C$6</f>
        <v>0</v>
      </c>
      <c r="P7" s="4" t="e">
        <f>INDEX($M$15:$O$19,MATCH($O7,L$15:$L26,0),MATCH($N7,M$14:$O$14,0))</f>
        <v>#N/A</v>
      </c>
    </row>
    <row r="8" spans="2:16" x14ac:dyDescent="0.25">
      <c r="B8" t="s">
        <v>98</v>
      </c>
      <c r="C8" s="3">
        <v>44</v>
      </c>
      <c r="L8" t="s">
        <v>205</v>
      </c>
      <c r="M8" t="str">
        <f>IF(LEFT('4. Begroting deelnemer 3'!$D$4,5)="32 a.","haalbaarheidsstudie",IF(LEFT('4. Begroting deelnemer 3'!$D$4,5)="32 b.","pilot",IF(LEFT('4. Begroting deelnemer 3'!$D$4,5)="32 c.","voorbereiding","")))</f>
        <v/>
      </c>
      <c r="N8" t="str">
        <f>LEFT('4. Begroting deelnemer 3'!$D$4,4)</f>
        <v>0</v>
      </c>
      <c r="O8" s="16">
        <f>'4. Begroting deelnemer 3'!$C$6</f>
        <v>0</v>
      </c>
      <c r="P8" s="4" t="e">
        <f>INDEX($M$15:$O$19,MATCH($O8,L$15:$L27,0),MATCH($N8,M$14:$O$14,0))</f>
        <v>#N/A</v>
      </c>
    </row>
    <row r="9" spans="2:16" x14ac:dyDescent="0.25">
      <c r="B9" t="s">
        <v>100</v>
      </c>
      <c r="C9" s="3">
        <v>59</v>
      </c>
      <c r="L9" t="s">
        <v>206</v>
      </c>
      <c r="M9" t="str">
        <f>IF(LEFT('5. Begroting deelnemer 4'!$D$4,5)="32 a.","haalbaarheidsstudie",IF(LEFT('5. Begroting deelnemer 4'!$D$4,5)="32 b.","pilot",IF(LEFT('5. Begroting deelnemer 4'!$D$4,5)="32 c.","voorbereiding","")))</f>
        <v/>
      </c>
      <c r="N9" t="str">
        <f>LEFT('5. Begroting deelnemer 4'!$D$4,4)</f>
        <v>0</v>
      </c>
      <c r="O9" s="16">
        <f>'5. Begroting deelnemer 4'!$C$6</f>
        <v>0</v>
      </c>
      <c r="P9" s="4" t="e">
        <f>INDEX($M$15:$O$19,MATCH($O9,L$15:$L28,0),MATCH($N9,M$14:$O$14,0))</f>
        <v>#N/A</v>
      </c>
    </row>
    <row r="10" spans="2:16" x14ac:dyDescent="0.25">
      <c r="B10" t="s">
        <v>102</v>
      </c>
      <c r="C10" s="3">
        <v>74</v>
      </c>
      <c r="O10" s="16"/>
      <c r="P10" s="4"/>
    </row>
    <row r="11" spans="2:16" x14ac:dyDescent="0.25">
      <c r="B11" t="s">
        <v>104</v>
      </c>
      <c r="C11" s="3">
        <v>98</v>
      </c>
      <c r="O11" s="16"/>
      <c r="P11" s="4"/>
    </row>
    <row r="12" spans="2:16" x14ac:dyDescent="0.25">
      <c r="B12" t="s">
        <v>106</v>
      </c>
      <c r="C12" s="3">
        <v>119</v>
      </c>
      <c r="L12" s="19" t="s">
        <v>229</v>
      </c>
      <c r="O12" s="16"/>
      <c r="P12" s="4"/>
    </row>
    <row r="13" spans="2:16" x14ac:dyDescent="0.25">
      <c r="L13" s="19" t="s">
        <v>230</v>
      </c>
      <c r="O13" s="16"/>
      <c r="P13" s="4"/>
    </row>
    <row r="14" spans="2:16" x14ac:dyDescent="0.25">
      <c r="B14" s="19" t="s">
        <v>219</v>
      </c>
      <c r="C14" s="19" t="s">
        <v>219</v>
      </c>
      <c r="L14" s="13" t="s">
        <v>231</v>
      </c>
      <c r="M14" s="13" t="s">
        <v>232</v>
      </c>
      <c r="N14" s="13" t="s">
        <v>233</v>
      </c>
      <c r="O14" s="13" t="s">
        <v>234</v>
      </c>
    </row>
    <row r="15" spans="2:16" x14ac:dyDescent="0.25">
      <c r="B15" s="12" t="s">
        <v>214</v>
      </c>
      <c r="C15" s="12" t="s">
        <v>235</v>
      </c>
      <c r="L15" s="14" t="s">
        <v>236</v>
      </c>
      <c r="M15" s="15">
        <v>0.7</v>
      </c>
      <c r="N15" s="15">
        <v>0.6</v>
      </c>
      <c r="O15" s="15">
        <v>0.9</v>
      </c>
    </row>
    <row r="16" spans="2:16" x14ac:dyDescent="0.25">
      <c r="B16" t="s">
        <v>237</v>
      </c>
      <c r="C16" s="4">
        <v>0</v>
      </c>
      <c r="L16" s="14" t="s">
        <v>238</v>
      </c>
      <c r="M16" s="15">
        <v>0.6</v>
      </c>
      <c r="N16" s="15">
        <v>0.5</v>
      </c>
      <c r="O16" s="15">
        <v>0.9</v>
      </c>
    </row>
    <row r="17" spans="2:15" x14ac:dyDescent="0.25">
      <c r="B17" t="s">
        <v>239</v>
      </c>
      <c r="C17" s="4">
        <v>0.06</v>
      </c>
      <c r="L17" s="14" t="s">
        <v>240</v>
      </c>
      <c r="M17" s="17" t="s">
        <v>241</v>
      </c>
      <c r="N17" s="15">
        <v>0.4</v>
      </c>
      <c r="O17" s="15">
        <v>0.9</v>
      </c>
    </row>
    <row r="18" spans="2:15" x14ac:dyDescent="0.25">
      <c r="B18" t="s">
        <v>194</v>
      </c>
      <c r="C18" s="4">
        <v>0.09</v>
      </c>
      <c r="L18" s="14" t="s">
        <v>242</v>
      </c>
      <c r="M18" s="17" t="s">
        <v>241</v>
      </c>
      <c r="N18" s="15">
        <v>0.8</v>
      </c>
      <c r="O18" s="15">
        <v>0.9</v>
      </c>
    </row>
    <row r="19" spans="2:15" x14ac:dyDescent="0.25">
      <c r="B19" t="s">
        <v>243</v>
      </c>
      <c r="C19" s="4">
        <v>0.21</v>
      </c>
      <c r="L19" s="14" t="s">
        <v>244</v>
      </c>
      <c r="M19" s="17" t="s">
        <v>241</v>
      </c>
      <c r="N19" s="15">
        <v>0.8</v>
      </c>
      <c r="O19" s="15">
        <v>0.9</v>
      </c>
    </row>
    <row r="20" spans="2:15" x14ac:dyDescent="0.25">
      <c r="B20" t="s">
        <v>245</v>
      </c>
      <c r="C20" t="s">
        <v>193</v>
      </c>
    </row>
    <row r="21" spans="2:15" x14ac:dyDescent="0.25">
      <c r="B21" t="s">
        <v>246</v>
      </c>
    </row>
    <row r="22" spans="2:15" x14ac:dyDescent="0.25">
      <c r="B22" t="s">
        <v>247</v>
      </c>
      <c r="C22" s="19" t="s">
        <v>219</v>
      </c>
      <c r="F22" s="19" t="s">
        <v>219</v>
      </c>
      <c r="H22" s="19" t="s">
        <v>219</v>
      </c>
      <c r="L22" s="19" t="s">
        <v>303</v>
      </c>
    </row>
    <row r="23" spans="2:15" x14ac:dyDescent="0.25">
      <c r="B23" s="4"/>
      <c r="C23" s="12" t="s">
        <v>248</v>
      </c>
      <c r="F23" s="12" t="s">
        <v>249</v>
      </c>
      <c r="H23" s="12" t="s">
        <v>282</v>
      </c>
      <c r="L23" s="14">
        <f>'1. Begroting penvoerder'!D4</f>
        <v>0</v>
      </c>
      <c r="M23" s="14">
        <f>IF(LEFT(L23,4)="32 a",10000,IF(LEFT(L23,4)="32 b",250000,25000))</f>
        <v>25000</v>
      </c>
    </row>
    <row r="24" spans="2:15" x14ac:dyDescent="0.25">
      <c r="B24" s="4"/>
      <c r="C24" t="s">
        <v>250</v>
      </c>
      <c r="F24" t="s">
        <v>251</v>
      </c>
      <c r="H24" t="s">
        <v>284</v>
      </c>
    </row>
    <row r="25" spans="2:15" x14ac:dyDescent="0.25">
      <c r="B25" s="4"/>
      <c r="C25" t="s">
        <v>192</v>
      </c>
      <c r="F25" t="s">
        <v>252</v>
      </c>
      <c r="H25" t="s">
        <v>283</v>
      </c>
    </row>
    <row r="26" spans="2:15" x14ac:dyDescent="0.25">
      <c r="B26" s="19" t="s">
        <v>219</v>
      </c>
      <c r="F26" t="s">
        <v>253</v>
      </c>
      <c r="H26" t="s">
        <v>285</v>
      </c>
    </row>
    <row r="27" spans="2:15" x14ac:dyDescent="0.25">
      <c r="B27" s="12" t="s">
        <v>254</v>
      </c>
      <c r="F27" t="s">
        <v>255</v>
      </c>
    </row>
    <row r="28" spans="2:15" x14ac:dyDescent="0.25">
      <c r="B28" t="s">
        <v>256</v>
      </c>
      <c r="F28" t="s">
        <v>257</v>
      </c>
    </row>
    <row r="29" spans="2:15" x14ac:dyDescent="0.25">
      <c r="B29" t="s">
        <v>258</v>
      </c>
      <c r="F29" t="s">
        <v>259</v>
      </c>
    </row>
    <row r="30" spans="2:15" x14ac:dyDescent="0.25">
      <c r="B30" t="s">
        <v>260</v>
      </c>
      <c r="F30" t="s">
        <v>261</v>
      </c>
    </row>
    <row r="31" spans="2:15" x14ac:dyDescent="0.25">
      <c r="B31" t="s">
        <v>242</v>
      </c>
      <c r="F31" t="s">
        <v>262</v>
      </c>
    </row>
    <row r="32" spans="2:15" x14ac:dyDescent="0.25">
      <c r="B32" t="s">
        <v>244</v>
      </c>
    </row>
    <row r="35" spans="2:2" x14ac:dyDescent="0.25">
      <c r="B35" s="19" t="s">
        <v>219</v>
      </c>
    </row>
    <row r="36" spans="2:2" x14ac:dyDescent="0.25">
      <c r="B36" s="12" t="s">
        <v>288</v>
      </c>
    </row>
    <row r="37" spans="2:2" x14ac:dyDescent="0.25">
      <c r="B37" t="s">
        <v>291</v>
      </c>
    </row>
    <row r="38" spans="2:2" x14ac:dyDescent="0.25">
      <c r="B38" t="s">
        <v>290</v>
      </c>
    </row>
  </sheetData>
  <sheetProtection algorithmName="SHA-512" hashValue="01F3c+zKzrqIzqdppcMvfczAunw8svrB9AN5fOVeAFWYsP91D8q9M3uAzXCJ/UfLGht/gSuo6TpkrNJNCcLZQA==" saltValue="/4iHrCKRx2+4muo/gx4xzg==" spinCount="100000" sheet="1" objects="1" scenarios="1"/>
  <phoneticPr fontId="33"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WerkingsgebiedDocument xmlns="c72589eb-ed06-404a-9387-e409454631ba" xsi:nil="true"/>
    <PUEinddatumdossier xmlns="c72589eb-ed06-404a-9387-e409454631ba" xsi:nil="true"/>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Selectiecategorie xmlns="c72589eb-ed06-404a-9387-e409454631ba">603</PUSelectiecategorie>
    <PUDocumentumRegistratienummer xmlns="3a2d4642-b1a9-4f9a-947d-aaac82c6ed7c" xsi:nil="true"/>
    <PUOmschrijvingVoorwaardenCopyright xmlns="c72589eb-ed06-404a-9387-e409454631ba" xsi:nil="true"/>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SLO - Concernmanager Stedelijke Leefomgeving</TermName>
          <TermId xmlns="http://schemas.microsoft.com/office/infopath/2007/PartnerControls">868258e6-0a0c-4fb4-aa13-9fc70864a5de</TermId>
        </TermInfo>
      </Terms>
    </bee6bab28bc347dea223a27ae484b55c>
    <TaxCatchAll xmlns="c72589eb-ed06-404a-9387-e409454631ba">
      <Value>9</Value>
      <Value>8</Value>
      <Value>7</Value>
      <Value>6</Value>
      <Value>5</Value>
      <Value>4</Value>
      <Value>3</Value>
      <Value>2</Value>
      <Value>1</Value>
    </TaxCatchAll>
    <c69891f5b6724842a1992b729e890d0f xmlns="c72589eb-ed06-404a-9387-e409454631ba">
      <Terms xmlns="http://schemas.microsoft.com/office/infopath/2007/PartnerControls"/>
    </c69891f5b6724842a1992b729e890d0f>
    <lcf76f155ced4ddcb4097134ff3c332f xmlns="c89aff05-390d-4790-9775-4212000faa46">
      <Terms xmlns="http://schemas.microsoft.com/office/infopath/2007/PartnerControls"/>
    </lcf76f155ced4ddcb4097134ff3c332f>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Energietransitie</TermName>
          <TermId xmlns="http://schemas.microsoft.com/office/infopath/2007/PartnerControls">b10140a4-c735-4ac9-ae64-0d03d1a72e93</TermId>
        </TermInfo>
      </Terms>
    </dc87032591014caf9b8c241199203258>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Dossiernaam xmlns="c72589eb-ed06-404a-9387-e409454631ba">Programma Energietransitie</PUDossiernaam>
    <Comments xmlns="c89aff05-390d-4790-9775-4212000faa46" xsi:nil="true"/>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P.1905.001 - Uitvoeringskosten Energietransitie</TermName>
          <TermId xmlns="http://schemas.microsoft.com/office/infopath/2007/PartnerControls">a5d1cc63-1d34-4636-8b6d-59d40344d83f</TermId>
        </TermInfo>
      </Terms>
    </nbfcb91ce6ed4c72a590e661d33753dd>
    <_Flow_SignoffStatus xmlns="c89aff05-390d-4790-9775-4212000faa46" xsi:nil="true"/>
    <PUCopyrightRechten xmlns="c72589eb-ed06-404a-9387-e409454631ba">false</PUCopyrightRechten>
    <PUOrigineleMakerDocumentum xmlns="3a2d4642-b1a9-4f9a-947d-aaac82c6ed7c" xsi:nil="true"/>
    <PUBegindatumdossier xmlns="c72589eb-ed06-404a-9387-e409454631ba" xsi:nil="true"/>
    <PUDocumenttype xmlns="3a2d4642-b1a9-4f9a-947d-aaac82c6ed7c" xsi:nil="true"/>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1039. Opstellen van plannen als uitvoering van vastgesteld beleid</TermName>
          <TermId xmlns="http://schemas.microsoft.com/office/infopath/2007/PartnerControls">bac16760-db71-4da4-8eb1-d7d41a4f3805</TermId>
        </TermInfo>
      </Terms>
    </d6579817e59147ae85edfd3136814ca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Energie</TermName>
          <TermId xmlns="http://schemas.microsoft.com/office/infopath/2007/PartnerControls">e23c3736-a58a-4088-9272-ad1f6f5027f8</TermId>
        </TermInfo>
      </Terms>
    </e28028357a134c8cba3ce1e424d81274>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Opgavemanager Energietransitie</TermName>
          <TermId xmlns="http://schemas.microsoft.com/office/infopath/2007/PartnerControls">64852dfe-db6c-4371-be39-b186011cc77d</TermId>
        </TermInfo>
      </Terms>
    </kb23fa795b9743b8adae1149359e24fa>
    <PUCorsaDocumentcode xmlns="3a2d4642-b1a9-4f9a-947d-aaac82c6ed7c" xsi:nil="true"/>
    <_dlc_DocId xmlns="c72589eb-ed06-404a-9387-e409454631ba">UTSP-279699493-52734</_dlc_DocId>
    <_dlc_DocIdUrl xmlns="c72589eb-ed06-404a-9387-e409454631ba">
      <Url>https://provincieutrecht.sharepoint.com/sites/prjct-Programma-energietransitie/_layouts/15/DocIdRedir.aspx?ID=UTSP-279699493-52734</Url>
      <Description>UTSP-279699493-52734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CE53D-F6D8-46C0-9F8F-AFDA4C6EC669}">
  <ds:schemaRefs>
    <ds:schemaRef ds:uri="http://schemas.microsoft.com/sharepoint/events"/>
  </ds:schemaRefs>
</ds:datastoreItem>
</file>

<file path=customXml/itemProps2.xml><?xml version="1.0" encoding="utf-8"?>
<ds:datastoreItem xmlns:ds="http://schemas.openxmlformats.org/officeDocument/2006/customXml" ds:itemID="{D9CC81E8-DE72-4C66-A112-FC7E7D8CAB24}">
  <ds:schemaRefs>
    <ds:schemaRef ds:uri="http://schemas.microsoft.com/sharepoint/v3/contenttype/forms"/>
  </ds:schemaRefs>
</ds:datastoreItem>
</file>

<file path=customXml/itemProps3.xml><?xml version="1.0" encoding="utf-8"?>
<ds:datastoreItem xmlns:ds="http://schemas.openxmlformats.org/officeDocument/2006/customXml" ds:itemID="{F6F6840D-5745-4032-AAD4-7053C153C3D2}">
  <ds:schemaRefs>
    <ds:schemaRef ds:uri="http://purl.org/dc/terms/"/>
    <ds:schemaRef ds:uri="http://schemas.microsoft.com/office/2006/documentManagement/types"/>
    <ds:schemaRef ds:uri="3a2d4642-b1a9-4f9a-947d-aaac82c6ed7c"/>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c89aff05-390d-4790-9775-4212000faa46"/>
    <ds:schemaRef ds:uri="c72589eb-ed06-404a-9387-e409454631ba"/>
    <ds:schemaRef ds:uri="http://schemas.microsoft.com/office/2006/metadata/properties"/>
  </ds:schemaRefs>
</ds:datastoreItem>
</file>

<file path=customXml/itemProps4.xml><?xml version="1.0" encoding="utf-8"?>
<ds:datastoreItem xmlns:ds="http://schemas.openxmlformats.org/officeDocument/2006/customXml" ds:itemID="{A49C2687-4FB7-4E59-A47F-8BBBE0C29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8</vt:i4>
      </vt:variant>
    </vt:vector>
  </HeadingPairs>
  <TitlesOfParts>
    <vt:vector size="19" baseType="lpstr">
      <vt:lpstr>Instructie</vt:lpstr>
      <vt:lpstr>Toelichting subsidiabele kosten</vt:lpstr>
      <vt:lpstr>1. Begroting penvoerder</vt:lpstr>
      <vt:lpstr>2. Begroting deelnemer 1</vt:lpstr>
      <vt:lpstr>3. Begroting deelnemer 2</vt:lpstr>
      <vt:lpstr>4. Begroting deelnemer 3</vt:lpstr>
      <vt:lpstr>5. Begroting deelnemer 4</vt:lpstr>
      <vt:lpstr>6. Uitgavenplanning</vt:lpstr>
      <vt:lpstr>7. Financieringsplan</vt:lpstr>
      <vt:lpstr>8. Samenvatting</vt:lpstr>
      <vt:lpstr>Niet aan komen</vt:lpstr>
      <vt:lpstr>Gebruik_app</vt:lpstr>
      <vt:lpstr>haalbaarheidsstudie</vt:lpstr>
      <vt:lpstr>kosten_derden</vt:lpstr>
      <vt:lpstr>pilot</vt:lpstr>
      <vt:lpstr>Sel_tarief</vt:lpstr>
      <vt:lpstr>Status_fin</vt:lpstr>
      <vt:lpstr>tarief</vt:lpstr>
      <vt:lpstr>voorbereiding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Weele, Freek van der</dc:creator>
  <cp:keywords/>
  <dc:description/>
  <cp:lastModifiedBy>Grand, Lodewijk le</cp:lastModifiedBy>
  <cp:revision/>
  <dcterms:created xsi:type="dcterms:W3CDTF">2022-11-15T07:18:41Z</dcterms:created>
  <dcterms:modified xsi:type="dcterms:W3CDTF">2025-02-25T12:49:49Z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0x0101003E9A2B830A3CB44DBCE3112387D3A13600027D544D4B8B7248AEBB31D1D05FB4E3</vt:lpwstr>
  </property>
  <property fmtid="{D5CDD505-2E9C-101B-9397-08002B2CF9AE}" pid="3" name="PUWaardering">
    <vt:lpwstr>5;#Bewaren|4570fb31-860c-44f7-be36-40938139c6a7</vt:lpwstr>
  </property>
  <property fmtid="{D5CDD505-2E9C-101B-9397-08002B2CF9AE}" pid="4" name="PUBewaartermijn">
    <vt:lpwstr>6;#Blijvend bewaren|e5ca1b2a-a741-485a-bdf8-91756cb0387b</vt:lpwstr>
  </property>
  <property fmtid="{D5CDD505-2E9C-101B-9397-08002B2CF9AE}" pid="5" name="PUWBSTax">
    <vt:lpwstr>8;#P.1905.001 - Uitvoeringskosten Energietransitie|a5d1cc63-1d34-4636-8b6d-59d40344d83f</vt:lpwstr>
  </property>
  <property fmtid="{D5CDD505-2E9C-101B-9397-08002B2CF9AE}" pid="6" name="MediaServiceImageTags">
    <vt:lpwstr/>
  </property>
  <property fmtid="{D5CDD505-2E9C-101B-9397-08002B2CF9AE}" pid="7" name="PUWerkproces">
    <vt:lpwstr>3;#1039. Opstellen van plannen als uitvoering van vastgesteld beleid|bac16760-db71-4da4-8eb1-d7d41a4f3805</vt:lpwstr>
  </property>
  <property fmtid="{D5CDD505-2E9C-101B-9397-08002B2CF9AE}" pid="8" name="PUWerkingsgebiedDossier">
    <vt:lpwstr>1;#Intern Provincie|189e3338-705c-4baf-9377-0e95b47bfb72</vt:lpwstr>
  </property>
  <property fmtid="{D5CDD505-2E9C-101B-9397-08002B2CF9AE}" pid="9" name="PUProceseigenaar">
    <vt:lpwstr>4;#Opgavemanager Energietransitie|64852dfe-db6c-4371-be39-b186011cc77d</vt:lpwstr>
  </property>
  <property fmtid="{D5CDD505-2E9C-101B-9397-08002B2CF9AE}" pid="10" name="PUDocumentTrefwoorden">
    <vt:lpwstr/>
  </property>
  <property fmtid="{D5CDD505-2E9C-101B-9397-08002B2CF9AE}" pid="11" name="PUEindverantwoordelijkeProceseigenaar">
    <vt:lpwstr>9;#SLO - Concernmanager Stedelijke Leefomgeving|868258e6-0a0c-4fb4-aa13-9fc70864a5de</vt:lpwstr>
  </property>
  <property fmtid="{D5CDD505-2E9C-101B-9397-08002B2CF9AE}" pid="12" name="PUDoelenboom">
    <vt:lpwstr>7;#Energietransitie|b10140a4-c735-4ac9-ae64-0d03d1a72e93</vt:lpwstr>
  </property>
  <property fmtid="{D5CDD505-2E9C-101B-9397-08002B2CF9AE}" pid="13" name="PUThema">
    <vt:lpwstr>2;#Energie|e23c3736-a58a-4088-9272-ad1f6f5027f8</vt:lpwstr>
  </property>
  <property fmtid="{D5CDD505-2E9C-101B-9397-08002B2CF9AE}" pid="14" name="_dlc_DocIdItemGuid">
    <vt:lpwstr>de812abc-7dfa-4f54-aa94-74e7ec3988f2</vt:lpwstr>
  </property>
  <property fmtid="{D5CDD505-2E9C-101B-9397-08002B2CF9AE}" pid="15" name="_AdHocReviewCycleID">
    <vt:i4>993416365</vt:i4>
  </property>
  <property fmtid="{D5CDD505-2E9C-101B-9397-08002B2CF9AE}" pid="16" name="_NewReviewCycle">
    <vt:lpwstr/>
  </property>
  <property fmtid="{D5CDD505-2E9C-101B-9397-08002B2CF9AE}" pid="17" name="_EmailSubject">
    <vt:lpwstr>Begrotingsformats voor de website</vt:lpwstr>
  </property>
  <property fmtid="{D5CDD505-2E9C-101B-9397-08002B2CF9AE}" pid="18" name="_AuthorEmail">
    <vt:lpwstr>Lodewijk.le.Grand@provincie-utrecht.nl</vt:lpwstr>
  </property>
  <property fmtid="{D5CDD505-2E9C-101B-9397-08002B2CF9AE}" pid="19" name="_AuthorEmailDisplayName">
    <vt:lpwstr>Grand, Lodewijk le</vt:lpwstr>
  </property>
</Properties>
</file>